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1\PTW\EN\"/>
    </mc:Choice>
  </mc:AlternateContent>
  <xr:revisionPtr revIDLastSave="0" documentId="13_ncr:1_{C3C321AC-CE65-4068-9549-3643E7F06B0D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6vs2025" sheetId="16" r:id="rId2"/>
    <sheet name="R_PTW NEW 2026vs2025" sheetId="33" r:id="rId3"/>
    <sheet name="R_MC NEW 2026vs2025" sheetId="37" r:id="rId4"/>
    <sheet name="R_MC 2026 rankings" sheetId="41" r:id="rId5"/>
    <sheet name="R_MP NEW 2026vs2025" sheetId="38" r:id="rId6"/>
    <sheet name="R_MP_2026 ranking" sheetId="42" r:id="rId7"/>
    <sheet name="R_PTW USED 2026vs2025" sheetId="34" r:id="rId8"/>
    <sheet name="R_MC&amp;MP structure 2026" sheetId="19" r:id="rId9"/>
  </sheets>
  <definedNames>
    <definedName name="_xlnm._FilterDatabase" localSheetId="4" hidden="1">'R_MC 2026 rankings'!$C$22:$K$153</definedName>
    <definedName name="_xlnm._FilterDatabase" localSheetId="6" hidden="1">'R_MP_2026 ranking'!$C$15:$J$131</definedName>
    <definedName name="_xlnm.Print_Area" localSheetId="4">'R_MC 2026 rankings'!$B$2:$X$67</definedName>
    <definedName name="_xlnm.Print_Area" localSheetId="3">'R_MC NEW 2026vs2025'!$B$1:$R$44</definedName>
    <definedName name="_xlnm.Print_Area" localSheetId="8">'R_MC&amp;MP structure 2026'!$B$1:$O$56</definedName>
    <definedName name="_xlnm.Print_Area" localSheetId="5">'R_MP NEW 2026vs2025'!$B$1:$R$44</definedName>
    <definedName name="_xlnm.Print_Area" localSheetId="6">'R_MP_2026 ranking'!$B$1:$I$14</definedName>
    <definedName name="_xlnm.Print_Area" localSheetId="1">'R_PTW 2026vs2025'!$B$1:$P$39</definedName>
    <definedName name="_xlnm.Print_Area" localSheetId="2">'R_PTW NEW 2026vs2025'!$B$1:$P$39</definedName>
    <definedName name="_xlnm.Print_Area" localSheetId="7">'R_PTW USED 2026vs2025'!$B$1:$P$39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33" l="1"/>
  <c r="C15" i="37" s="1"/>
  <c r="C15" i="38" s="1"/>
  <c r="C9" i="34" s="1"/>
  <c r="F9" i="33"/>
  <c r="C10" i="33"/>
  <c r="C16" i="37" s="1"/>
  <c r="C16" i="38" s="1"/>
  <c r="C10" i="34" s="1"/>
  <c r="D10" i="33"/>
  <c r="D16" i="37" s="1"/>
  <c r="D16" i="38" s="1"/>
  <c r="D10" i="34" s="1"/>
  <c r="D3" i="42"/>
  <c r="F41" i="19"/>
  <c r="C41" i="19"/>
  <c r="L3" i="41"/>
  <c r="T3" i="41" s="1"/>
  <c r="F9" i="34"/>
  <c r="F15" i="38"/>
  <c r="F15" i="37"/>
  <c r="G10" i="33"/>
  <c r="G16" i="37" s="1"/>
  <c r="G16" i="38" s="1"/>
  <c r="G10" i="34" s="1"/>
  <c r="F10" i="33"/>
  <c r="F16" i="37"/>
  <c r="F16" i="38" s="1"/>
  <c r="F10" i="34" s="1"/>
</calcChain>
</file>

<file path=xl/sharedStrings.xml><?xml version="1.0" encoding="utf-8"?>
<sst xmlns="http://schemas.openxmlformats.org/spreadsheetml/2006/main" count="426" uniqueCount="157">
  <si>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</si>
  <si>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</si>
  <si>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</si>
  <si>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</si>
  <si>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</si>
  <si>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</si>
  <si>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</si>
  <si>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</si>
  <si>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</si>
  <si>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</si>
  <si>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</si>
  <si>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</si>
  <si>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</si>
  <si>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</si>
  <si>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</si>
  <si>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</si>
  <si>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</si>
  <si>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</si>
  <si>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</si>
  <si>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</si>
  <si>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</si>
  <si>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</si>
  <si>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</si>
  <si>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</si>
  <si>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</si>
  <si>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</si>
  <si>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</si>
  <si>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</si>
  <si>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</si>
  <si>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</si>
  <si>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</si>
  <si>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</si>
  <si>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</si>
  <si>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</si>
  <si>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</si>
  <si>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</si>
  <si>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</si>
  <si>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</si>
  <si>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</si>
  <si>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</si>
  <si>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</si>
  <si>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</si>
  <si>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</si>
  <si>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</si>
  <si>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</si>
  <si>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</si>
  <si>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</si>
  <si>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</si>
  <si>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</si>
  <si>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</si>
  <si>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</si>
  <si>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</si>
  <si>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</si>
  <si>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</si>
  <si>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</si>
  <si>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</si>
  <si>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</si>
  <si>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</si>
  <si>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</si>
  <si>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</si>
  <si>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</si>
  <si>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</si>
  <si>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</si>
  <si>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</si>
  <si>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</si>
  <si>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</si>
  <si>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</si>
  <si>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</si>
  <si>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</si>
  <si>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</si>
  <si>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</si>
  <si>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</si>
  <si>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</si>
  <si>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</si>
  <si>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</si>
  <si>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</si>
  <si>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</si>
  <si>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</si>
  <si>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</si>
  <si>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</si>
  <si>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</si>
  <si>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</si>
  <si>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TORQ</t>
  </si>
  <si>
    <t>FIRST REGISTRATIONS of NEW* MC, TOP 10 BRANDS</t>
  </si>
  <si>
    <t>FIRST REGISTRATIONS MP, TOP 10 BRANDS</t>
  </si>
  <si>
    <t>SURRON</t>
  </si>
  <si>
    <t xml:space="preserve">Source: PZPM analysis based on Central Register of Vehicles, KPRM/Ministry of  Digital Affairs </t>
  </si>
  <si>
    <t>2024
Share %</t>
  </si>
  <si>
    <t>ON-OFF</t>
  </si>
  <si>
    <t>ON-OFF ttl</t>
  </si>
  <si>
    <t>OTHER</t>
  </si>
  <si>
    <t>ZNEN</t>
  </si>
  <si>
    <t>VIGOROUS</t>
  </si>
  <si>
    <t>NEW and USED PTW FIRST REGISTRATIONS IN POLAND in units, 2025</t>
  </si>
  <si>
    <t>TOTAL 2025</t>
  </si>
  <si>
    <t>2025 CHANGE % m/m</t>
  </si>
  <si>
    <t>NEW PTW FIRST REGISTRATIONS IN POLAND in units, 2025</t>
  </si>
  <si>
    <t>NEW MP FIRST REGISTRATIONS IN POLAND in units, 2025 vs 2024</t>
  </si>
  <si>
    <t>USED PTW FIRST REGISTRATIONS IN POLAND in units, 2025</t>
  </si>
  <si>
    <t>New MOTORCYCLES - makes ranking by DCC - 2025 YTD</t>
  </si>
  <si>
    <t>New MOTORCYCLES - makes ranking by segments - 2025 YTD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</si>
  <si>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</si>
  <si>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</si>
  <si>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</si>
  <si>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</si>
  <si>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</si>
  <si>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</si>
  <si>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</si>
  <si>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</si>
  <si>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2025
Share %</t>
  </si>
  <si>
    <t>HARLEY-DAVIDSON</t>
  </si>
  <si>
    <t>QJMOTOR</t>
  </si>
  <si>
    <t>ZONTES</t>
  </si>
  <si>
    <t>STARK</t>
  </si>
  <si>
    <t>KYMCO</t>
  </si>
  <si>
    <t>REGISTRATIONS PZPM analysis based on Central Register of Vehicles, Ministry of Digital Affairs (CEP MC) - Total Market</t>
  </si>
  <si>
    <t>MKT SHARE</t>
  </si>
  <si>
    <t>JML MOTO</t>
  </si>
  <si>
    <t>R_MC 2026 rankings</t>
  </si>
  <si>
    <t>R_MP_2026 ranking</t>
  </si>
  <si>
    <t>R_MC&amp;MP structure 2026</t>
  </si>
  <si>
    <t>MC and MP SHARE in TOTAL FIRST REGISTRATIONS, YEAR 2026</t>
  </si>
  <si>
    <t>R_PTW 2026vs2025</t>
  </si>
  <si>
    <t>FIRST REGISTRATIONS OF PTW, 2026 VS 2025</t>
  </si>
  <si>
    <t>R_PTW NEW 2026vs2025</t>
  </si>
  <si>
    <t>FIRST REGISTRATIONS OF NEW* PTW, 2026 vs 2025</t>
  </si>
  <si>
    <t>R_MC NEW 2026vs2025</t>
  </si>
  <si>
    <t>FIRST REGISTRATIONS OF NEW* MC, 2026 vs 2025</t>
  </si>
  <si>
    <t>R_MP NEW 2026vs2025</t>
  </si>
  <si>
    <t>FIRST REGISTRATIONS OF NEW* MP, 2026 vs 2025</t>
  </si>
  <si>
    <t>R_PTW USED 2026vs2025</t>
  </si>
  <si>
    <t>FIRST REGISTRATIONS OF NEW USED PTW, 2026 VS 2025</t>
  </si>
  <si>
    <t>NEW and USED PTW FIRST REGISTRATIONS IN POLAND in units, 2026</t>
  </si>
  <si>
    <t>TOTAL 2026</t>
  </si>
  <si>
    <t>2026 CHANGE % m/m</t>
  </si>
  <si>
    <t>2026 vs 2025 CHANGE %  y/y</t>
  </si>
  <si>
    <t>NEW PTW FIRST REGISTRATIONS IN POLAND in units, 2026</t>
  </si>
  <si>
    <t>change 2026/2025</t>
  </si>
  <si>
    <t>NEW MC FIRST REGISTRATIONS IN POLAND in units, 2026 vs 2025</t>
  </si>
  <si>
    <t>New* MOTORCYCLE - Top 10 Makes - 2026 YTD</t>
  </si>
  <si>
    <t>New* MOPEDS - Top 10 Makes - 2026 YTD</t>
  </si>
  <si>
    <t>USED PTW FIRST REGISTRATIONS IN POLAND in units, 2026</t>
  </si>
  <si>
    <t>MC and MP SHARE in TOTAL FIRST REGISTRATIONS, in units, YEAR 2026</t>
  </si>
  <si>
    <t>YEAR 2026:</t>
  </si>
  <si>
    <t>NEW MC* 2026</t>
  </si>
  <si>
    <t>USED MC** 2026</t>
  </si>
  <si>
    <t>TOTAL MC 2026</t>
  </si>
  <si>
    <t>NEW MP* 2026</t>
  </si>
  <si>
    <t>USED MP** 2026</t>
  </si>
  <si>
    <t>TOTAL MP 2026</t>
  </si>
  <si>
    <t>JANUARY</t>
  </si>
  <si>
    <t>JANUARY-JANUARY</t>
  </si>
  <si>
    <t>pozostałe marki</t>
  </si>
  <si>
    <t>E RIDE PRO</t>
  </si>
  <si>
    <t>AONEW</t>
  </si>
  <si>
    <t>BOMA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</si>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</sst>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3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165" fontId="0" fillId="0" borderId="20" xfId="61" applyNumberFormat="1" applyFont="1" applyBorder="1"/>
    <xf numFmtId="9" fontId="42" fillId="24" borderId="20" xfId="61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46" fillId="24" borderId="28" xfId="54" applyFont="1" applyFill="1" applyBorder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3" fillId="0" borderId="0" xfId="5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2026vs2025'!$C$46:$N$46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2026vs2025'!$C$5:$N$5</c:f>
              <c:numCache>
                <c:formatCode>#,##0</c:formatCode>
                <c:ptCount val="12"/>
                <c:pt idx="0">
                  <c:v>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JAN-JAN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rankings'!$R$6,'R_MC 2026 rankings'!$R$11,'R_MC 2026 rankings'!$R$16,'R_MC 2026 rankings'!$R$21,'R_MC 2026 rankings'!$R$26,'R_MC 2026 rankings'!$R$31,'R_MC 2026 rankings'!$R$36,'R_MC 2026 rankings'!$R$41,'R_MC 2026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2026 rankings'!$T$10,'R_MC 2026 rankings'!$T$15,'R_MC 2026 rankings'!$T$20,'R_MC 2026 rankings'!$T$25,'R_MC 2026 rankings'!$T$30,'R_MC 2026 rankings'!$T$35,'R_MC 2026 rankings'!$T$40,'R_MC 2026 rankings'!$T$45,'R_MC 2026 rankings'!$T$46)</c:f>
              <c:numCache>
                <c:formatCode>#,##0</c:formatCode>
                <c:ptCount val="9"/>
                <c:pt idx="0">
                  <c:v>386</c:v>
                </c:pt>
                <c:pt idx="1">
                  <c:v>99</c:v>
                </c:pt>
                <c:pt idx="2">
                  <c:v>122</c:v>
                </c:pt>
                <c:pt idx="3">
                  <c:v>440</c:v>
                </c:pt>
                <c:pt idx="4">
                  <c:v>447</c:v>
                </c:pt>
                <c:pt idx="5">
                  <c:v>95</c:v>
                </c:pt>
                <c:pt idx="6">
                  <c:v>20</c:v>
                </c:pt>
                <c:pt idx="7">
                  <c:v>166</c:v>
                </c:pt>
                <c:pt idx="8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2024-2026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2026vs2025'!$C$11:$N$11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  <c:pt idx="1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2026vs2025'!$C$12:$N$12</c:f>
              <c:numCache>
                <c:formatCode>#,##0</c:formatCode>
                <c:ptCount val="12"/>
                <c:pt idx="0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 2025 - 2026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2026vs2025'!$G$17</c:f>
              <c:numCache>
                <c:formatCode>_-* #\ ##0\ _z_ł_-;\-* #\ ##0\ _z_ł_-;_-* "-"??\ _z_ł_-;_-@_-</c:formatCode>
                <c:ptCount val="1"/>
                <c:pt idx="0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2026vs2025'!$O$12</c:f>
              <c:numCache>
                <c:formatCode>#,##0</c:formatCode>
                <c:ptCount val="1"/>
                <c:pt idx="0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2026vs2025'!$C$46:$N$46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4768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2026vs2025'!$C$5:$N$5</c:f>
              <c:numCache>
                <c:formatCode>#,##0</c:formatCode>
                <c:ptCount val="12"/>
                <c:pt idx="0">
                  <c:v>4592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I-I 2025 - 2026</a:t>
            </a:r>
          </a:p>
        </c:rich>
      </c:tx>
      <c:layout>
        <c:manualLayout>
          <c:xMode val="edge"/>
          <c:yMode val="edge"/>
          <c:x val="0.26316150136405364"/>
          <c:y val="4.3268407238568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2026vs2025'!$G$13</c:f>
              <c:numCache>
                <c:formatCode>_-* #\ ##0\ _z_ł_-;\-* #\ ##0\ _z_ł_-;_-* "-"??\ _z_ł_-;_-@_-</c:formatCode>
                <c:ptCount val="1"/>
                <c:pt idx="0">
                  <c:v>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2026vs2025'!$O$5</c:f>
              <c:numCache>
                <c:formatCode>#,##0</c:formatCode>
                <c:ptCount val="1"/>
                <c:pt idx="0">
                  <c:v>4592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I-I 2026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2026vs2025'!$P$3:$P$4</c:f>
              <c:numCache>
                <c:formatCode>0.0%</c:formatCode>
                <c:ptCount val="2"/>
                <c:pt idx="0">
                  <c:v>0.90722996515679444</c:v>
                </c:pt>
                <c:pt idx="1">
                  <c:v>9.2770034843205576E-2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2026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2026'!$B$11</c:f>
              <c:strCache>
                <c:ptCount val="1"/>
                <c:pt idx="0">
                  <c:v>USED MC**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2026'!$C$11:$N$11</c:f>
              <c:numCache>
                <c:formatCode>#,##0</c:formatCode>
                <c:ptCount val="12"/>
                <c:pt idx="0">
                  <c:v>4166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2026'!$B$10</c:f>
              <c:strCache>
                <c:ptCount val="1"/>
                <c:pt idx="0">
                  <c:v>NEW MC*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2026'!$C$10:$N$10</c:f>
              <c:numCache>
                <c:formatCode>#,##0</c:formatCode>
                <c:ptCount val="12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2026'!$B$8</c:f>
              <c:strCache>
                <c:ptCount val="1"/>
                <c:pt idx="0">
                  <c:v>TOTAL MC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2026'!$C$8:$N$8</c:f>
              <c:numCache>
                <c:formatCode>#,##0</c:formatCode>
                <c:ptCount val="12"/>
                <c:pt idx="0">
                  <c:v>6459</c:v>
                </c:pt>
                <c:pt idx="1">
                  <c:v>8331</c:v>
                </c:pt>
                <c:pt idx="2">
                  <c:v>14817</c:v>
                </c:pt>
                <c:pt idx="3">
                  <c:v>16827</c:v>
                </c:pt>
                <c:pt idx="4">
                  <c:v>15156</c:v>
                </c:pt>
                <c:pt idx="5">
                  <c:v>14694</c:v>
                </c:pt>
                <c:pt idx="6">
                  <c:v>15638</c:v>
                </c:pt>
                <c:pt idx="7">
                  <c:v>11252</c:v>
                </c:pt>
                <c:pt idx="8">
                  <c:v>9860</c:v>
                </c:pt>
                <c:pt idx="9">
                  <c:v>7712</c:v>
                </c:pt>
                <c:pt idx="10">
                  <c:v>5654</c:v>
                </c:pt>
                <c:pt idx="11">
                  <c:v>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2026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2026'!$B$26</c:f>
              <c:strCache>
                <c:ptCount val="1"/>
                <c:pt idx="0">
                  <c:v>USED MP** 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2026'!$C$26:$N$26</c:f>
              <c:numCache>
                <c:formatCode>#,##0</c:formatCode>
                <c:ptCount val="12"/>
                <c:pt idx="0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2026'!$B$25</c:f>
              <c:strCache>
                <c:ptCount val="1"/>
                <c:pt idx="0">
                  <c:v>NEW MP* 2026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2026'!$C$25:$N$25</c:f>
              <c:numCache>
                <c:formatCode>#,##0</c:formatCode>
                <c:ptCount val="12"/>
                <c:pt idx="0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2026'!$B$23</c:f>
              <c:strCache>
                <c:ptCount val="1"/>
                <c:pt idx="0">
                  <c:v>TOTAL MP 2025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2026'!$C$23:$N$23</c:f>
              <c:numCache>
                <c:formatCode>#,##0</c:formatCode>
                <c:ptCount val="12"/>
                <c:pt idx="0">
                  <c:v>1240</c:v>
                </c:pt>
                <c:pt idx="1">
                  <c:v>1308</c:v>
                </c:pt>
                <c:pt idx="2">
                  <c:v>2418</c:v>
                </c:pt>
                <c:pt idx="3">
                  <c:v>3040</c:v>
                </c:pt>
                <c:pt idx="4">
                  <c:v>3018</c:v>
                </c:pt>
                <c:pt idx="5">
                  <c:v>3066</c:v>
                </c:pt>
                <c:pt idx="6">
                  <c:v>3283</c:v>
                </c:pt>
                <c:pt idx="7">
                  <c:v>2669</c:v>
                </c:pt>
                <c:pt idx="8">
                  <c:v>2363</c:v>
                </c:pt>
                <c:pt idx="9">
                  <c:v>1724</c:v>
                </c:pt>
                <c:pt idx="10">
                  <c:v>1190</c:v>
                </c:pt>
                <c:pt idx="11">
                  <c:v>1011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2026vs2025'!$G$13</c:f>
              <c:numCache>
                <c:formatCode>_-* #\ ##0\ _z_ł_-;\-* #\ ##0\ _z_ł_-;_-* "-"??\ _z_ł_-;_-@_-</c:formatCode>
                <c:ptCount val="1"/>
                <c:pt idx="0">
                  <c:v>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2026vs2025'!$F$13</c:f>
              <c:numCache>
                <c:formatCode>_-* #\ ##0\ _z_ł_-;\-* #\ ##0\ _z_ł_-;_-* "-"??\ _z_ł_-;_-@_-</c:formatCode>
                <c:ptCount val="1"/>
                <c:pt idx="0">
                  <c:v>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 2026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2026vs2025'!$P$3:$P$4</c:f>
              <c:numCache>
                <c:formatCode>0.0%</c:formatCode>
                <c:ptCount val="2"/>
                <c:pt idx="0">
                  <c:v>0.8775360188179947</c:v>
                </c:pt>
                <c:pt idx="1">
                  <c:v>0.1224639811820053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2025-2026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2026vs2025'!$D$10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2026vs2025'!$C$46:$N$46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2026vs2025'!$C$10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2026vs2025'!$C$2:$N$2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2026vs2025'!$C$5:$N$5</c:f>
              <c:numCache>
                <c:formatCode>#,##0</c:formatCode>
                <c:ptCount val="12"/>
                <c:pt idx="0">
                  <c:v>2210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</a:t>
            </a:r>
            <a:r>
              <a:rPr lang="pl-PL" baseline="0"/>
              <a:t> </a:t>
            </a:r>
            <a:r>
              <a:rPr lang="pl-PL"/>
              <a:t>2025 - 2026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2026vs2025'!$G$10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2026vs2025'!$G$13</c:f>
              <c:numCache>
                <c:formatCode>_-* #\ ##0\ _z_ł_-;\-* #\ ##0\ _z_ł_-;_-* "-"??\ _z_ł_-;_-@_-</c:formatCode>
                <c:ptCount val="1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2026vs2025'!$F$10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2026vs2025'!$O$5</c:f>
              <c:numCache>
                <c:formatCode>#,##0</c:formatCode>
                <c:ptCount val="1"/>
                <c:pt idx="0">
                  <c:v>2210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 2026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2026vs2025'!$O$2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2026vs2025'!$B$3:$B$4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2026vs2025'!$P$3:$P$4</c:f>
              <c:numCache>
                <c:formatCode>0.0%</c:formatCode>
                <c:ptCount val="2"/>
                <c:pt idx="0">
                  <c:v>0.81583710407239818</c:v>
                </c:pt>
                <c:pt idx="1">
                  <c:v>0.18416289592760182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2026vs2025'!$C$11:$N$11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  <c:pt idx="11">
                  <c:v>1687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2026vs2025'!$C$3:$N$3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2026vs2025'!$C$12:$N$12</c:f>
              <c:numCache>
                <c:formatCode>#,##0</c:formatCode>
                <c:ptCount val="12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 2025 - 2026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2026vs2025'!$B$11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2026vs2025'!$G$17</c:f>
              <c:numCache>
                <c:formatCode>_-* #\ ##0\ _z_ł_-;\-* #\ ##0\ _z_ł_-;_-* "-"??\ _z_ł_-;_-@_-</c:formatCode>
                <c:ptCount val="1"/>
                <c:pt idx="0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2026vs2025'!$B$12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2026vs2025'!$O$3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2026vs2025'!$O$12</c:f>
              <c:numCache>
                <c:formatCode>#,##0</c:formatCode>
                <c:ptCount val="1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JAN-JAN 2026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2026 rankings'!$J$6,'R_MC 2026 rankings'!$J$11,'R_MC 2026 rankings'!$J$16,'R_MC 2026 rankings'!$J$21,'R_MC 2026 rankings'!$J$26,'R_MC 2026 rankings'!$J$31,'R_MC 2026 rankings'!$J$36,'R_MC 2026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2026 rankings'!$L$10,'R_MC 2026 rankings'!$L$15,'R_MC 2026 rankings'!$L$20,'R_MC 2026 rankings'!$L$25,'R_MC 2026 rankings'!$L$30,'R_MC 2026 rankings'!$L$35,'R_MC 2026 rankings'!$L$40,'R_MC 2026 rankings'!$L$41)</c:f>
              <c:numCache>
                <c:formatCode>#,##0</c:formatCode>
                <c:ptCount val="8"/>
                <c:pt idx="0">
                  <c:v>606</c:v>
                </c:pt>
                <c:pt idx="1">
                  <c:v>17</c:v>
                </c:pt>
                <c:pt idx="2">
                  <c:v>297</c:v>
                </c:pt>
                <c:pt idx="3">
                  <c:v>309</c:v>
                </c:pt>
                <c:pt idx="4">
                  <c:v>274</c:v>
                </c:pt>
                <c:pt idx="5">
                  <c:v>282</c:v>
                </c:pt>
                <c:pt idx="6">
                  <c:v>18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0</xdr:rowOff>
    </xdr:from>
    <xdr:to>
      <xdr:col>10</xdr:col>
      <xdr:colOff>9525</xdr:colOff>
      <xdr:row>40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17</xdr:row>
      <xdr:rowOff>133350</xdr:rowOff>
    </xdr:from>
    <xdr:to>
      <xdr:col>9</xdr:col>
      <xdr:colOff>619125</xdr:colOff>
      <xdr:row>40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18</xdr:row>
      <xdr:rowOff>0</xdr:rowOff>
    </xdr:from>
    <xdr:to>
      <xdr:col>17</xdr:col>
      <xdr:colOff>104775</xdr:colOff>
      <xdr:row>40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 codeName="Arkusz1">
    <pageSetUpPr fitToPage="1"/>
  </sheetPr>
  <dimension ref="B7:R30"/>
  <sheetViews>
    <sheetView showGridLines="0" tabSelected="1" zoomScale="90" zoomScaleNormal="9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10" t="s">
        <v>115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122</v>
      </c>
      <c r="C10" s="152" t="s">
        <v>123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124</v>
      </c>
      <c r="C12" s="153" t="s">
        <v>125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126</v>
      </c>
      <c r="C14" s="153" t="s">
        <v>127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118</v>
      </c>
      <c r="C16" s="154" t="s">
        <v>83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128</v>
      </c>
      <c r="C18" s="152" t="s">
        <v>129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119</v>
      </c>
      <c r="C20" s="150" t="s">
        <v>84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130</v>
      </c>
      <c r="C22" s="152" t="s">
        <v>131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120</v>
      </c>
      <c r="C24" s="152" t="s">
        <v>121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86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4.25">
      <c r="B30" s="209"/>
      <c r="C30" s="209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6vs2025'!A1" display="R_PTW 2026vs2025" xr:uid="{C5880B31-FEDA-404F-A7E2-15DECCAC537C}"/>
    <hyperlink ref="B12" location="'R_PTW NEW 2026vs2025'!A1" display="R_PTW NEW 2026vs2025" xr:uid="{B3262C3D-F75B-4496-9DEB-7EB013A317D5}"/>
    <hyperlink ref="B14" location="'R_MC NEW 2026vs2025'!A1" display="R_MC NEW 2026vs2025" xr:uid="{BED6983B-C683-473E-97ED-02D90053DE17}"/>
    <hyperlink ref="B16" location="'R_MC 2026 rankings'!A1" display="R_MC 2026 rankings" xr:uid="{4A59A9BE-F286-467E-BBE3-8A3389736CDC}"/>
    <hyperlink ref="B18" location="'R_MP NEW 2026vs2025'!A1" display="R_MP NEW 2026vs2025" xr:uid="{50B8AD66-EB28-4B94-91A8-1F57DC2CB986}"/>
    <hyperlink ref="B20" location="'R_MP_2026 ranking'!A1" display="R_MP_2026 ranking" xr:uid="{21B31F5A-EF41-4A47-8874-A83F1EE9D26E}"/>
    <hyperlink ref="B22" location="'R_PTW USED 2026vs2025'!A1" display="R_PTW USED 2026vs2025" xr:uid="{571D59F1-D10A-4987-8873-49E5B78AA0FD}"/>
    <hyperlink ref="B24" location="'R_MC&amp;MP structure 2026'!A1" display="R_MC&amp;MP structure 2026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16" max="16" width="11.8554687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11" t="s">
        <v>132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  <c r="P2" s="13" t="s">
        <v>116</v>
      </c>
    </row>
    <row r="3" spans="2:18" ht="15.75" customHeight="1">
      <c r="B3" s="14" t="s">
        <v>3</v>
      </c>
      <c r="C3" s="185">
        <v>5969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92">
        <v>5969</v>
      </c>
      <c r="P3" s="207">
        <v>0.8775360188179947</v>
      </c>
    </row>
    <row r="4" spans="2:18" ht="15.75" customHeight="1">
      <c r="B4" s="14" t="s">
        <v>2</v>
      </c>
      <c r="C4" s="188">
        <v>833</v>
      </c>
      <c r="D4" s="188"/>
      <c r="E4" s="185"/>
      <c r="F4" s="188"/>
      <c r="G4" s="188"/>
      <c r="H4" s="188"/>
      <c r="I4" s="188"/>
      <c r="J4" s="188"/>
      <c r="K4" s="188"/>
      <c r="L4" s="188"/>
      <c r="M4" s="188"/>
      <c r="N4" s="188"/>
      <c r="O4" s="192">
        <v>833</v>
      </c>
      <c r="P4" s="207">
        <v>0.1224639811820053</v>
      </c>
    </row>
    <row r="5" spans="2:18">
      <c r="B5" s="18" t="s">
        <v>133</v>
      </c>
      <c r="C5" s="190">
        <v>6802</v>
      </c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3">
        <v>6802</v>
      </c>
      <c r="P5" s="208">
        <v>1</v>
      </c>
    </row>
    <row r="6" spans="2:18" ht="15.75" customHeight="1">
      <c r="B6" s="20" t="s">
        <v>134</v>
      </c>
      <c r="C6" s="194">
        <v>-3.1192137872097958E-2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>
        <v>0</v>
      </c>
    </row>
    <row r="7" spans="2:18" ht="15.75" customHeight="1">
      <c r="B7" s="22" t="s">
        <v>135</v>
      </c>
      <c r="C7" s="23">
        <v>-0.11650863748538776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>
        <v>-0.11650863748538776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3" t="s">
        <v>5</v>
      </c>
      <c r="C9" s="214" t="s">
        <v>150</v>
      </c>
      <c r="D9" s="214"/>
      <c r="E9" s="215" t="s">
        <v>30</v>
      </c>
      <c r="F9" s="216" t="s">
        <v>151</v>
      </c>
      <c r="G9" s="216"/>
      <c r="H9" s="215" t="s">
        <v>30</v>
      </c>
      <c r="O9" s="3"/>
    </row>
    <row r="10" spans="2:18" ht="26.25" customHeight="1">
      <c r="B10" s="213"/>
      <c r="C10" s="27">
        <v>2026</v>
      </c>
      <c r="D10" s="27">
        <v>2025</v>
      </c>
      <c r="E10" s="215"/>
      <c r="F10" s="27">
        <v>2026</v>
      </c>
      <c r="G10" s="27">
        <v>2025</v>
      </c>
      <c r="H10" s="215"/>
      <c r="I10" s="4"/>
      <c r="O10" s="3"/>
    </row>
    <row r="11" spans="2:18" ht="18.75" customHeight="1">
      <c r="B11" s="28" t="s">
        <v>22</v>
      </c>
      <c r="C11" s="195">
        <v>5969</v>
      </c>
      <c r="D11" s="195">
        <v>6459</v>
      </c>
      <c r="E11" s="196">
        <v>-7.5863136708468781E-2</v>
      </c>
      <c r="F11" s="195">
        <v>5969</v>
      </c>
      <c r="G11" s="197">
        <v>6459</v>
      </c>
      <c r="H11" s="196">
        <v>-7.5863136708468781E-2</v>
      </c>
      <c r="I11" s="4"/>
      <c r="O11" s="3"/>
    </row>
    <row r="12" spans="2:18" ht="18.75" customHeight="1">
      <c r="B12" s="29" t="s">
        <v>23</v>
      </c>
      <c r="C12" s="198">
        <v>833</v>
      </c>
      <c r="D12" s="198">
        <v>1240</v>
      </c>
      <c r="E12" s="199">
        <v>-0.32822580645161292</v>
      </c>
      <c r="F12" s="198">
        <v>833</v>
      </c>
      <c r="G12" s="200">
        <v>1240</v>
      </c>
      <c r="H12" s="199">
        <v>-0.32822580645161292</v>
      </c>
      <c r="O12" s="3"/>
      <c r="R12" s="9"/>
    </row>
    <row r="13" spans="2:18" ht="19.5" customHeight="1">
      <c r="B13" s="30" t="s">
        <v>4</v>
      </c>
      <c r="C13" s="201">
        <v>6802</v>
      </c>
      <c r="D13" s="201">
        <v>7699</v>
      </c>
      <c r="E13" s="202">
        <v>-0.11650863748538776</v>
      </c>
      <c r="F13" s="201">
        <v>6802</v>
      </c>
      <c r="G13" s="201">
        <v>7699</v>
      </c>
      <c r="H13" s="202">
        <v>-0.11650863748538776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93</v>
      </c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6459</v>
      </c>
      <c r="D44" s="185">
        <v>8331</v>
      </c>
      <c r="E44" s="185">
        <v>14817</v>
      </c>
      <c r="F44" s="185">
        <v>16827</v>
      </c>
      <c r="G44" s="185">
        <v>15156</v>
      </c>
      <c r="H44" s="185">
        <v>14694</v>
      </c>
      <c r="I44" s="185">
        <v>15638</v>
      </c>
      <c r="J44" s="185">
        <v>11252</v>
      </c>
      <c r="K44" s="185">
        <v>9860</v>
      </c>
      <c r="L44" s="185">
        <v>7712</v>
      </c>
      <c r="M44" s="185">
        <v>5654</v>
      </c>
      <c r="N44" s="185">
        <v>6010</v>
      </c>
      <c r="O44" s="192">
        <v>132410</v>
      </c>
    </row>
    <row r="45" spans="2:15">
      <c r="B45" s="14" t="s">
        <v>2</v>
      </c>
      <c r="C45" s="188">
        <v>1240</v>
      </c>
      <c r="D45" s="188">
        <v>1308</v>
      </c>
      <c r="E45" s="185">
        <v>2418</v>
      </c>
      <c r="F45" s="188">
        <v>3040</v>
      </c>
      <c r="G45" s="188">
        <v>3018</v>
      </c>
      <c r="H45" s="188">
        <v>3066</v>
      </c>
      <c r="I45" s="188">
        <v>3283</v>
      </c>
      <c r="J45" s="188">
        <v>2669</v>
      </c>
      <c r="K45" s="188">
        <v>2363</v>
      </c>
      <c r="L45" s="188">
        <v>1724</v>
      </c>
      <c r="M45" s="188">
        <v>1190</v>
      </c>
      <c r="N45" s="188">
        <v>1011</v>
      </c>
      <c r="O45" s="192">
        <v>26330</v>
      </c>
    </row>
    <row r="46" spans="2:15">
      <c r="B46" s="18" t="s">
        <v>94</v>
      </c>
      <c r="C46" s="190">
        <v>7699</v>
      </c>
      <c r="D46" s="190">
        <v>9639</v>
      </c>
      <c r="E46" s="190">
        <v>17235</v>
      </c>
      <c r="F46" s="190">
        <v>19867</v>
      </c>
      <c r="G46" s="190">
        <v>18174</v>
      </c>
      <c r="H46" s="190">
        <v>17760</v>
      </c>
      <c r="I46" s="190">
        <v>18921</v>
      </c>
      <c r="J46" s="190">
        <v>13921</v>
      </c>
      <c r="K46" s="190">
        <v>12223</v>
      </c>
      <c r="L46" s="190">
        <v>9436</v>
      </c>
      <c r="M46" s="190">
        <v>6844</v>
      </c>
      <c r="N46" s="190">
        <v>7021</v>
      </c>
      <c r="O46" s="193">
        <v>158740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16" max="16" width="11.57031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1" t="s">
        <v>136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  <c r="P2" s="13" t="s">
        <v>116</v>
      </c>
    </row>
    <row r="3" spans="2:35" ht="15.75" customHeight="1">
      <c r="B3" s="36" t="s">
        <v>3</v>
      </c>
      <c r="C3" s="185">
        <v>1803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92">
        <v>1803</v>
      </c>
      <c r="P3" s="207">
        <v>0.81583710407239818</v>
      </c>
    </row>
    <row r="4" spans="2:35" ht="15.75" customHeight="1">
      <c r="B4" s="36" t="s">
        <v>2</v>
      </c>
      <c r="C4" s="188">
        <v>407</v>
      </c>
      <c r="D4" s="188"/>
      <c r="E4" s="185"/>
      <c r="F4" s="188"/>
      <c r="G4" s="188"/>
      <c r="H4" s="188"/>
      <c r="I4" s="188"/>
      <c r="J4" s="188"/>
      <c r="K4" s="188"/>
      <c r="L4" s="188"/>
      <c r="M4" s="188"/>
      <c r="N4" s="188"/>
      <c r="O4" s="192">
        <v>407</v>
      </c>
      <c r="P4" s="207">
        <v>0.18416289592760182</v>
      </c>
    </row>
    <row r="5" spans="2:35">
      <c r="B5" s="37" t="s">
        <v>133</v>
      </c>
      <c r="C5" s="190">
        <v>2210</v>
      </c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3">
        <v>2210</v>
      </c>
      <c r="P5" s="208">
        <v>1</v>
      </c>
    </row>
    <row r="6" spans="2:35" ht="15.75" customHeight="1">
      <c r="B6" s="38" t="s">
        <v>134</v>
      </c>
      <c r="C6" s="194">
        <v>-1.9085663559698207E-2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21"/>
    </row>
    <row r="7" spans="2:35" ht="15.75" customHeight="1">
      <c r="B7" s="39" t="s">
        <v>135</v>
      </c>
      <c r="C7" s="23">
        <v>0.22573488630061012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>
        <v>0.22573488630061012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3" t="s">
        <v>5</v>
      </c>
      <c r="C9" s="217" t="str">
        <f>'R_PTW 2026vs2025'!C9:D9</f>
        <v>JANUARY</v>
      </c>
      <c r="D9" s="217"/>
      <c r="E9" s="218" t="s">
        <v>30</v>
      </c>
      <c r="F9" s="219" t="str">
        <f>'R_PTW 2026vs2025'!F9:G9</f>
        <v>JANUARY-JANUARY</v>
      </c>
      <c r="G9" s="217"/>
      <c r="H9" s="218" t="s">
        <v>30</v>
      </c>
      <c r="O9" s="3"/>
    </row>
    <row r="10" spans="2:35" ht="26.25" customHeight="1">
      <c r="B10" s="213"/>
      <c r="C10" s="27">
        <f>'R_PTW 2026vs2025'!C10</f>
        <v>2026</v>
      </c>
      <c r="D10" s="27">
        <f>'R_PTW 2026vs2025'!D10</f>
        <v>2025</v>
      </c>
      <c r="E10" s="218"/>
      <c r="F10" s="27">
        <f>'R_PTW 2026vs2025'!F10</f>
        <v>2026</v>
      </c>
      <c r="G10" s="27">
        <f>'R_PTW 2026vs2025'!G10</f>
        <v>2025</v>
      </c>
      <c r="H10" s="218"/>
      <c r="I10" s="4"/>
      <c r="O10" s="3"/>
    </row>
    <row r="11" spans="2:35" ht="19.5" customHeight="1">
      <c r="B11" s="15" t="s">
        <v>22</v>
      </c>
      <c r="C11" s="195">
        <v>1803</v>
      </c>
      <c r="D11" s="195">
        <v>1250</v>
      </c>
      <c r="E11" s="196">
        <v>0.4423999999999999</v>
      </c>
      <c r="F11" s="195">
        <v>1803</v>
      </c>
      <c r="G11" s="197">
        <v>1250</v>
      </c>
      <c r="H11" s="196">
        <v>0.4423999999999999</v>
      </c>
      <c r="I11" s="4"/>
      <c r="O11" s="3"/>
      <c r="AI11" s="8"/>
    </row>
    <row r="12" spans="2:35" ht="19.5" customHeight="1">
      <c r="B12" s="17" t="s">
        <v>23</v>
      </c>
      <c r="C12" s="198">
        <v>407</v>
      </c>
      <c r="D12" s="198">
        <v>553</v>
      </c>
      <c r="E12" s="199">
        <v>-0.26401446654611216</v>
      </c>
      <c r="F12" s="198">
        <v>407</v>
      </c>
      <c r="G12" s="200">
        <v>553</v>
      </c>
      <c r="H12" s="199">
        <v>-0.26401446654611216</v>
      </c>
      <c r="O12" s="3"/>
      <c r="R12" s="9"/>
      <c r="AI12" s="8"/>
    </row>
    <row r="13" spans="2:35" ht="19.5" customHeight="1">
      <c r="B13" s="42" t="s">
        <v>4</v>
      </c>
      <c r="C13" s="201">
        <v>2210</v>
      </c>
      <c r="D13" s="201">
        <v>1803</v>
      </c>
      <c r="E13" s="202">
        <v>0.22573488630061012</v>
      </c>
      <c r="F13" s="201">
        <v>2210</v>
      </c>
      <c r="G13" s="201">
        <v>1803</v>
      </c>
      <c r="H13" s="202">
        <v>0.22573488630061012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96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1250</v>
      </c>
      <c r="D44" s="184">
        <v>2206</v>
      </c>
      <c r="E44" s="184">
        <v>4859</v>
      </c>
      <c r="F44" s="184">
        <v>5457</v>
      </c>
      <c r="G44" s="184">
        <v>5311</v>
      </c>
      <c r="H44" s="184">
        <v>5002</v>
      </c>
      <c r="I44" s="184">
        <v>5333</v>
      </c>
      <c r="J44" s="184">
        <v>3807</v>
      </c>
      <c r="K44" s="185">
        <v>2983</v>
      </c>
      <c r="L44" s="184">
        <v>2051</v>
      </c>
      <c r="M44" s="184">
        <v>1420</v>
      </c>
      <c r="N44" s="184">
        <v>1687</v>
      </c>
      <c r="O44" s="186">
        <v>41366</v>
      </c>
    </row>
    <row r="45" spans="2:15">
      <c r="B45" s="36" t="s">
        <v>2</v>
      </c>
      <c r="C45" s="187">
        <v>553</v>
      </c>
      <c r="D45" s="187">
        <v>586</v>
      </c>
      <c r="E45" s="187">
        <v>1274</v>
      </c>
      <c r="F45" s="187">
        <v>1725</v>
      </c>
      <c r="G45" s="187">
        <v>1783</v>
      </c>
      <c r="H45" s="187">
        <v>1862</v>
      </c>
      <c r="I45" s="187">
        <v>1931</v>
      </c>
      <c r="J45" s="187">
        <v>1545</v>
      </c>
      <c r="K45" s="188">
        <v>1322</v>
      </c>
      <c r="L45" s="187">
        <v>1033</v>
      </c>
      <c r="M45" s="187">
        <v>687</v>
      </c>
      <c r="N45" s="187">
        <v>566</v>
      </c>
      <c r="O45" s="186">
        <v>14867</v>
      </c>
    </row>
    <row r="46" spans="2:15">
      <c r="B46" s="37" t="s">
        <v>94</v>
      </c>
      <c r="C46" s="189">
        <v>1803</v>
      </c>
      <c r="D46" s="189">
        <v>2792</v>
      </c>
      <c r="E46" s="189">
        <v>6133</v>
      </c>
      <c r="F46" s="189">
        <v>7182</v>
      </c>
      <c r="G46" s="189">
        <v>7094</v>
      </c>
      <c r="H46" s="189">
        <v>6864</v>
      </c>
      <c r="I46" s="189">
        <v>7264</v>
      </c>
      <c r="J46" s="189">
        <v>5352</v>
      </c>
      <c r="K46" s="190">
        <v>4305</v>
      </c>
      <c r="L46" s="189">
        <v>3084</v>
      </c>
      <c r="M46" s="189">
        <v>2107</v>
      </c>
      <c r="N46" s="189">
        <v>2253</v>
      </c>
      <c r="O46" s="191">
        <v>56233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4"/>
  <sheetViews>
    <sheetView showGridLines="0" zoomScale="80" zoomScaleNormal="8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20" t="s">
        <v>138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v>23910</v>
      </c>
      <c r="P8" s="4"/>
      <c r="S8" s="9"/>
    </row>
    <row r="9" spans="2:19">
      <c r="B9" s="52">
        <v>2023</v>
      </c>
      <c r="C9" s="179">
        <v>1126</v>
      </c>
      <c r="D9" s="179">
        <v>1524</v>
      </c>
      <c r="E9" s="179">
        <v>3134</v>
      </c>
      <c r="F9" s="179">
        <v>3577</v>
      </c>
      <c r="G9" s="179">
        <v>3620</v>
      </c>
      <c r="H9" s="179">
        <v>3442</v>
      </c>
      <c r="I9" s="179">
        <v>2949</v>
      </c>
      <c r="J9" s="179">
        <v>2567</v>
      </c>
      <c r="K9" s="179">
        <v>2080</v>
      </c>
      <c r="L9" s="179">
        <v>1658</v>
      </c>
      <c r="M9" s="179">
        <v>1126</v>
      </c>
      <c r="N9" s="179">
        <v>953</v>
      </c>
      <c r="O9" s="177">
        <v>27756</v>
      </c>
      <c r="P9" s="4"/>
      <c r="S9" s="9"/>
    </row>
    <row r="10" spans="2:19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v>39809</v>
      </c>
      <c r="P10" s="4"/>
      <c r="S10" s="9"/>
    </row>
    <row r="11" spans="2:19">
      <c r="B11" s="52">
        <v>2025</v>
      </c>
      <c r="C11" s="179">
        <v>1250</v>
      </c>
      <c r="D11" s="179">
        <v>2206</v>
      </c>
      <c r="E11" s="179">
        <v>4859</v>
      </c>
      <c r="F11" s="179">
        <v>5457</v>
      </c>
      <c r="G11" s="179">
        <v>5311</v>
      </c>
      <c r="H11" s="179">
        <v>5002</v>
      </c>
      <c r="I11" s="179">
        <v>5333</v>
      </c>
      <c r="J11" s="179">
        <v>3807</v>
      </c>
      <c r="K11" s="179">
        <v>2983</v>
      </c>
      <c r="L11" s="179">
        <v>2051</v>
      </c>
      <c r="M11" s="179">
        <v>1420</v>
      </c>
      <c r="N11" s="179">
        <v>1687</v>
      </c>
      <c r="O11" s="177">
        <v>41366</v>
      </c>
      <c r="P11" s="4"/>
      <c r="S11" s="9"/>
    </row>
    <row r="12" spans="2:19">
      <c r="B12" s="56">
        <v>2026</v>
      </c>
      <c r="C12" s="182">
        <v>1803</v>
      </c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3">
        <v>1803</v>
      </c>
      <c r="P12" s="4"/>
      <c r="S12" s="9"/>
    </row>
    <row r="13" spans="2:19">
      <c r="B13" s="55" t="s">
        <v>137</v>
      </c>
      <c r="C13" s="57">
        <v>0.4423999999999999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>
        <v>0.4423999999999999</v>
      </c>
    </row>
    <row r="14" spans="2:19">
      <c r="C14" s="58"/>
      <c r="D14" s="58"/>
      <c r="E14" s="58"/>
      <c r="F14" s="58"/>
      <c r="G14" s="58"/>
      <c r="H14" s="58"/>
      <c r="I14" s="58"/>
      <c r="J14" s="59"/>
      <c r="K14" s="59"/>
      <c r="L14" s="59"/>
      <c r="M14" s="59"/>
      <c r="N14" s="59"/>
      <c r="O14" s="58"/>
    </row>
    <row r="15" spans="2:19" ht="24" customHeight="1">
      <c r="B15" s="222" t="s">
        <v>5</v>
      </c>
      <c r="C15" s="223" t="str">
        <f>'R_PTW NEW 2026vs2025'!C9:D9</f>
        <v>JANUARY</v>
      </c>
      <c r="D15" s="223"/>
      <c r="E15" s="224" t="s">
        <v>30</v>
      </c>
      <c r="F15" s="225" t="str">
        <f>'R_PTW 2026vs2025'!F9:G9</f>
        <v>JANUARY-JANUARY</v>
      </c>
      <c r="G15" s="223"/>
      <c r="H15" s="224" t="s">
        <v>30</v>
      </c>
      <c r="I15" s="58"/>
      <c r="J15" s="59"/>
      <c r="K15" s="59"/>
      <c r="L15" s="59"/>
      <c r="M15" s="59"/>
      <c r="N15" s="59"/>
      <c r="O15" s="58"/>
    </row>
    <row r="16" spans="2:19" ht="21" customHeight="1">
      <c r="B16" s="222"/>
      <c r="C16" s="60">
        <f>'R_PTW NEW 2026vs2025'!C10</f>
        <v>2026</v>
      </c>
      <c r="D16" s="60">
        <f>'R_PTW NEW 2026vs2025'!D10</f>
        <v>2025</v>
      </c>
      <c r="E16" s="224"/>
      <c r="F16" s="60">
        <f>'R_PTW NEW 2026vs2025'!F10</f>
        <v>2026</v>
      </c>
      <c r="G16" s="60">
        <f>'R_PTW NEW 2026vs2025'!G10</f>
        <v>2025</v>
      </c>
      <c r="H16" s="224"/>
      <c r="I16" s="58"/>
      <c r="J16" s="59"/>
      <c r="K16" s="59"/>
      <c r="L16" s="59"/>
      <c r="M16" s="59"/>
      <c r="N16" s="59"/>
      <c r="O16" s="58"/>
    </row>
    <row r="17" spans="2:15" ht="19.5" customHeight="1">
      <c r="B17" s="61" t="s">
        <v>34</v>
      </c>
      <c r="C17" s="62">
        <v>1803</v>
      </c>
      <c r="D17" s="62">
        <v>1250</v>
      </c>
      <c r="E17" s="63">
        <v>0.4423999999999999</v>
      </c>
      <c r="F17" s="62">
        <v>1803</v>
      </c>
      <c r="G17" s="61">
        <v>1250</v>
      </c>
      <c r="H17" s="63">
        <v>0.4423999999999999</v>
      </c>
      <c r="I17" s="58"/>
      <c r="J17" s="59"/>
      <c r="K17" s="59"/>
      <c r="L17" s="59"/>
      <c r="M17" s="59"/>
      <c r="N17" s="59"/>
      <c r="O17" s="58"/>
    </row>
    <row r="18" spans="2:15">
      <c r="B18" s="64"/>
      <c r="C18" s="65"/>
      <c r="D18" s="64"/>
      <c r="E18" s="66"/>
      <c r="F18" s="58"/>
      <c r="G18" s="58"/>
      <c r="H18" s="58"/>
      <c r="I18" s="58"/>
      <c r="J18" s="59"/>
      <c r="K18" s="59"/>
      <c r="L18" s="59"/>
      <c r="M18" s="59"/>
      <c r="N18" s="59"/>
      <c r="O18" s="58"/>
    </row>
    <row r="43" spans="2:15">
      <c r="B43" s="2" t="s">
        <v>65</v>
      </c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67">
        <v>316</v>
      </c>
      <c r="D50" s="68">
        <v>531</v>
      </c>
      <c r="E50" s="68">
        <v>826</v>
      </c>
      <c r="F50" s="68">
        <v>728</v>
      </c>
      <c r="G50" s="68">
        <v>677</v>
      </c>
      <c r="H50" s="68">
        <v>632</v>
      </c>
      <c r="I50" s="68">
        <v>583</v>
      </c>
      <c r="J50" s="68">
        <v>390</v>
      </c>
      <c r="K50">
        <v>402</v>
      </c>
      <c r="L50">
        <v>205</v>
      </c>
      <c r="M5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4" t="e">
        <v>#DIV/0!</v>
      </c>
    </row>
    <row r="52" spans="2:16" hidden="1">
      <c r="B52" t="s">
        <v>32</v>
      </c>
      <c r="C52" s="67">
        <v>171</v>
      </c>
      <c r="D52" s="68">
        <v>277</v>
      </c>
      <c r="E52" s="68">
        <v>688</v>
      </c>
      <c r="F52" s="68">
        <v>849</v>
      </c>
      <c r="G52" s="68"/>
      <c r="H52" s="68"/>
      <c r="I52" s="68"/>
      <c r="J52" s="68"/>
      <c r="O52">
        <v>1985</v>
      </c>
    </row>
    <row r="53" spans="2:16" hidden="1">
      <c r="C53" s="8">
        <v>0.70954356846473032</v>
      </c>
      <c r="D53" s="8">
        <v>0.9264214046822743</v>
      </c>
      <c r="E53" s="8">
        <v>0.71443406022845279</v>
      </c>
      <c r="F53" s="8">
        <v>0.57326130992572588</v>
      </c>
      <c r="G53" s="8">
        <v>0</v>
      </c>
      <c r="H53" s="8">
        <v>0</v>
      </c>
      <c r="I53" s="8" t="e">
        <v>#DIV/0!</v>
      </c>
      <c r="J53" s="8" t="e">
        <v>#DIV/0!</v>
      </c>
      <c r="K53" s="8" t="e">
        <v>#DIV/0!</v>
      </c>
      <c r="L53" s="8" t="e">
        <v>#DIV/0!</v>
      </c>
      <c r="M53" s="8" t="e">
        <v>#DIV/0!</v>
      </c>
      <c r="N53" s="8" t="e">
        <v>#DIV/0!</v>
      </c>
      <c r="O53" s="8">
        <v>0.35541629364368843</v>
      </c>
      <c r="P53" s="8"/>
    </row>
    <row r="54" spans="2:16" hidden="1"/>
  </sheetData>
  <mergeCells count="6"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2"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30.42578125" style="7" customWidth="1"/>
    <col min="11" max="11" width="19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2.42578125" style="7" customWidth="1"/>
    <col min="19" max="19" width="18.42578125" style="7" customWidth="1"/>
    <col min="20" max="21" width="8.85546875" style="7" customWidth="1"/>
    <col min="22" max="22" width="10" style="7" customWidth="1"/>
    <col min="23" max="24" width="8.85546875" style="7" customWidth="1"/>
    <col min="25" max="16384" width="9.140625" style="7"/>
  </cols>
  <sheetData>
    <row r="2" spans="2:24" ht="14.25">
      <c r="B2" s="226" t="s">
        <v>139</v>
      </c>
      <c r="C2" s="226"/>
      <c r="D2" s="226"/>
      <c r="E2" s="226"/>
      <c r="F2" s="226"/>
      <c r="G2" s="226"/>
      <c r="H2" s="226"/>
      <c r="I2" s="69"/>
      <c r="J2" s="227" t="s">
        <v>99</v>
      </c>
      <c r="K2" s="227"/>
      <c r="L2" s="227"/>
      <c r="M2" s="227"/>
      <c r="N2" s="227"/>
      <c r="O2" s="227"/>
      <c r="P2" s="227"/>
      <c r="R2" s="227" t="s">
        <v>100</v>
      </c>
      <c r="S2" s="227"/>
      <c r="T2" s="227"/>
      <c r="U2" s="227"/>
      <c r="V2" s="227"/>
      <c r="W2" s="227"/>
      <c r="X2" s="227"/>
    </row>
    <row r="3" spans="2:24" ht="15" customHeight="1">
      <c r="B3" s="228" t="s">
        <v>49</v>
      </c>
      <c r="C3" s="229" t="s">
        <v>50</v>
      </c>
      <c r="D3" s="229" t="s">
        <v>156</v>
      </c>
      <c r="E3" s="229"/>
      <c r="F3" s="229"/>
      <c r="G3" s="229"/>
      <c r="H3" s="229"/>
      <c r="I3" s="69"/>
      <c r="J3" s="228" t="s">
        <v>51</v>
      </c>
      <c r="K3" s="229" t="s">
        <v>50</v>
      </c>
      <c r="L3" s="229" t="str">
        <f>D3</f>
        <v>January</v>
      </c>
      <c r="M3" s="229"/>
      <c r="N3" s="229"/>
      <c r="O3" s="229"/>
      <c r="P3" s="229"/>
      <c r="R3" s="228" t="s">
        <v>42</v>
      </c>
      <c r="S3" s="229" t="s">
        <v>50</v>
      </c>
      <c r="T3" s="229" t="str">
        <f>L3</f>
        <v>January</v>
      </c>
      <c r="U3" s="229"/>
      <c r="V3" s="229"/>
      <c r="W3" s="229"/>
      <c r="X3" s="229"/>
    </row>
    <row r="4" spans="2:24" ht="15" customHeight="1">
      <c r="B4" s="228"/>
      <c r="C4" s="229"/>
      <c r="D4" s="70">
        <v>2026</v>
      </c>
      <c r="E4" s="70" t="s">
        <v>52</v>
      </c>
      <c r="F4" s="70">
        <v>2025</v>
      </c>
      <c r="G4" s="70" t="s">
        <v>52</v>
      </c>
      <c r="H4" s="70" t="s">
        <v>53</v>
      </c>
      <c r="I4" s="71"/>
      <c r="J4" s="228"/>
      <c r="K4" s="229"/>
      <c r="L4" s="229">
        <v>2026</v>
      </c>
      <c r="M4" s="229">
        <v>2025</v>
      </c>
      <c r="N4" s="230" t="s">
        <v>54</v>
      </c>
      <c r="O4" s="230" t="s">
        <v>109</v>
      </c>
      <c r="P4" s="230" t="s">
        <v>87</v>
      </c>
      <c r="R4" s="228"/>
      <c r="S4" s="229"/>
      <c r="T4" s="229">
        <v>2026</v>
      </c>
      <c r="U4" s="229">
        <v>2025</v>
      </c>
      <c r="V4" s="230" t="s">
        <v>54</v>
      </c>
      <c r="W4" s="230" t="s">
        <v>109</v>
      </c>
      <c r="X4" s="230" t="s">
        <v>87</v>
      </c>
    </row>
    <row r="5" spans="2:24" ht="12.75" customHeight="1">
      <c r="B5" s="159">
        <v>1</v>
      </c>
      <c r="C5" s="160" t="s">
        <v>25</v>
      </c>
      <c r="D5" s="161">
        <v>484</v>
      </c>
      <c r="E5" s="72">
        <v>0.26844148641153631</v>
      </c>
      <c r="F5" s="161">
        <v>437</v>
      </c>
      <c r="G5" s="72">
        <v>0.34960000000000002</v>
      </c>
      <c r="H5" s="72">
        <v>0.10755148741418763</v>
      </c>
      <c r="J5" s="228"/>
      <c r="K5" s="229"/>
      <c r="L5" s="229"/>
      <c r="M5" s="229"/>
      <c r="N5" s="231"/>
      <c r="O5" s="231"/>
      <c r="P5" s="231"/>
      <c r="R5" s="228"/>
      <c r="S5" s="229"/>
      <c r="T5" s="229"/>
      <c r="U5" s="229"/>
      <c r="V5" s="231"/>
      <c r="W5" s="231"/>
      <c r="X5" s="231"/>
    </row>
    <row r="6" spans="2:24" ht="15">
      <c r="B6" s="162">
        <v>2</v>
      </c>
      <c r="C6" s="163" t="s">
        <v>24</v>
      </c>
      <c r="D6" s="164">
        <v>266</v>
      </c>
      <c r="E6" s="74">
        <v>0.14753189129229063</v>
      </c>
      <c r="F6" s="164">
        <v>113</v>
      </c>
      <c r="G6" s="74">
        <v>9.0399999999999994E-2</v>
      </c>
      <c r="H6" s="74">
        <v>1.3539823008849559</v>
      </c>
      <c r="J6" s="75" t="s">
        <v>67</v>
      </c>
      <c r="K6" s="167" t="s">
        <v>25</v>
      </c>
      <c r="L6" s="203">
        <v>169</v>
      </c>
      <c r="M6" s="203">
        <v>119</v>
      </c>
      <c r="N6" s="76">
        <v>0.42016806722689082</v>
      </c>
      <c r="O6" s="77"/>
      <c r="P6" s="78"/>
      <c r="R6" s="75" t="s">
        <v>43</v>
      </c>
      <c r="S6" s="167" t="s">
        <v>25</v>
      </c>
      <c r="T6" s="203">
        <v>176</v>
      </c>
      <c r="U6" s="203">
        <v>144</v>
      </c>
      <c r="V6" s="76">
        <v>0.22222222222222232</v>
      </c>
      <c r="W6" s="77"/>
      <c r="X6" s="78"/>
    </row>
    <row r="7" spans="2:24" ht="15">
      <c r="B7" s="159">
        <v>3</v>
      </c>
      <c r="C7" s="160" t="s">
        <v>0</v>
      </c>
      <c r="D7" s="161">
        <v>119</v>
      </c>
      <c r="E7" s="72">
        <v>6.600110926234054E-2</v>
      </c>
      <c r="F7" s="161">
        <v>126</v>
      </c>
      <c r="G7" s="72">
        <v>0.1008</v>
      </c>
      <c r="H7" s="72">
        <v>-5.555555555555558E-2</v>
      </c>
      <c r="J7" s="75"/>
      <c r="K7" s="168" t="s">
        <v>24</v>
      </c>
      <c r="L7" s="204">
        <v>91</v>
      </c>
      <c r="M7" s="204">
        <v>50</v>
      </c>
      <c r="N7" s="79">
        <v>0.82000000000000006</v>
      </c>
      <c r="O7" s="80"/>
      <c r="P7" s="81"/>
      <c r="R7" s="75"/>
      <c r="S7" s="168" t="s">
        <v>24</v>
      </c>
      <c r="T7" s="204">
        <v>63</v>
      </c>
      <c r="U7" s="204">
        <v>23</v>
      </c>
      <c r="V7" s="79">
        <v>1.7391304347826089</v>
      </c>
      <c r="W7" s="80"/>
      <c r="X7" s="81"/>
    </row>
    <row r="8" spans="2:24" ht="15">
      <c r="B8" s="162">
        <v>4</v>
      </c>
      <c r="C8" s="163" t="s">
        <v>75</v>
      </c>
      <c r="D8" s="164">
        <v>78</v>
      </c>
      <c r="E8" s="74">
        <v>4.3261231281198007E-2</v>
      </c>
      <c r="F8" s="164">
        <v>82</v>
      </c>
      <c r="G8" s="74">
        <v>6.5600000000000006E-2</v>
      </c>
      <c r="H8" s="74">
        <v>-4.8780487804878092E-2</v>
      </c>
      <c r="J8" s="75"/>
      <c r="K8" s="167" t="s">
        <v>41</v>
      </c>
      <c r="L8" s="203">
        <v>75</v>
      </c>
      <c r="M8" s="203">
        <v>46</v>
      </c>
      <c r="N8" s="76">
        <v>0.63043478260869557</v>
      </c>
      <c r="O8" s="80"/>
      <c r="P8" s="81"/>
      <c r="R8" s="75"/>
      <c r="S8" s="167" t="s">
        <v>71</v>
      </c>
      <c r="T8" s="203">
        <v>39</v>
      </c>
      <c r="U8" s="203">
        <v>33</v>
      </c>
      <c r="V8" s="76">
        <v>0.18181818181818188</v>
      </c>
      <c r="W8" s="80"/>
      <c r="X8" s="81"/>
    </row>
    <row r="9" spans="2:24">
      <c r="B9" s="159">
        <v>5</v>
      </c>
      <c r="C9" s="160" t="s">
        <v>41</v>
      </c>
      <c r="D9" s="161">
        <v>76</v>
      </c>
      <c r="E9" s="72">
        <v>4.2151968940654462E-2</v>
      </c>
      <c r="F9" s="161">
        <v>51</v>
      </c>
      <c r="G9" s="72">
        <v>4.0800000000000003E-2</v>
      </c>
      <c r="H9" s="72">
        <v>0.49019607843137258</v>
      </c>
      <c r="J9" s="75"/>
      <c r="K9" s="82" t="s">
        <v>152</v>
      </c>
      <c r="L9" s="83">
        <v>271</v>
      </c>
      <c r="M9" s="83">
        <v>149</v>
      </c>
      <c r="N9" s="79">
        <v>0.81879194630872476</v>
      </c>
      <c r="O9" s="84"/>
      <c r="P9" s="85"/>
      <c r="R9" s="75"/>
      <c r="S9" s="82" t="s">
        <v>152</v>
      </c>
      <c r="T9" s="83">
        <v>108</v>
      </c>
      <c r="U9" s="83">
        <v>48</v>
      </c>
      <c r="V9" s="79">
        <v>1.25</v>
      </c>
      <c r="W9" s="84"/>
      <c r="X9" s="85"/>
    </row>
    <row r="10" spans="2:24">
      <c r="B10" s="162">
        <v>6</v>
      </c>
      <c r="C10" s="163" t="s">
        <v>112</v>
      </c>
      <c r="D10" s="164">
        <v>69</v>
      </c>
      <c r="E10" s="74">
        <v>3.8269550748752081E-2</v>
      </c>
      <c r="F10" s="164">
        <v>11</v>
      </c>
      <c r="G10" s="74">
        <v>8.8000000000000005E-3</v>
      </c>
      <c r="H10" s="74">
        <v>5.2727272727272725</v>
      </c>
      <c r="J10" s="86" t="s">
        <v>67</v>
      </c>
      <c r="K10" s="87"/>
      <c r="L10" s="169">
        <v>606</v>
      </c>
      <c r="M10" s="169">
        <v>364</v>
      </c>
      <c r="N10" s="170">
        <v>0.66483516483516492</v>
      </c>
      <c r="O10" s="88">
        <v>0.33610648918469216</v>
      </c>
      <c r="P10" s="88">
        <v>0.29120000000000001</v>
      </c>
      <c r="R10" s="86" t="s">
        <v>58</v>
      </c>
      <c r="S10" s="87"/>
      <c r="T10" s="169">
        <v>386</v>
      </c>
      <c r="U10" s="169">
        <v>248</v>
      </c>
      <c r="V10" s="170">
        <v>0.55645161290322576</v>
      </c>
      <c r="W10" s="88">
        <v>0.21408763172490294</v>
      </c>
      <c r="X10" s="88">
        <v>0.19839999999999999</v>
      </c>
    </row>
    <row r="11" spans="2:24" ht="15">
      <c r="B11" s="159"/>
      <c r="C11" s="160" t="s">
        <v>27</v>
      </c>
      <c r="D11" s="161">
        <v>69</v>
      </c>
      <c r="E11" s="72">
        <v>3.8269550748752081E-2</v>
      </c>
      <c r="F11" s="161">
        <v>45</v>
      </c>
      <c r="G11" s="72">
        <v>3.5999999999999997E-2</v>
      </c>
      <c r="H11" s="72">
        <v>0.53333333333333344</v>
      </c>
      <c r="J11" s="75" t="s">
        <v>68</v>
      </c>
      <c r="K11" s="205" t="s">
        <v>117</v>
      </c>
      <c r="L11" s="203">
        <v>9</v>
      </c>
      <c r="M11" s="203"/>
      <c r="N11" s="76"/>
      <c r="O11" s="77"/>
      <c r="P11" s="78"/>
      <c r="R11" s="75" t="s">
        <v>44</v>
      </c>
      <c r="S11" s="205" t="s">
        <v>110</v>
      </c>
      <c r="T11" s="203">
        <v>24</v>
      </c>
      <c r="U11" s="203">
        <v>5</v>
      </c>
      <c r="V11" s="76">
        <v>3.8</v>
      </c>
      <c r="W11" s="77"/>
      <c r="X11" s="78"/>
    </row>
    <row r="12" spans="2:24" ht="15">
      <c r="B12" s="162">
        <v>8</v>
      </c>
      <c r="C12" s="163" t="s">
        <v>111</v>
      </c>
      <c r="D12" s="164">
        <v>51</v>
      </c>
      <c r="E12" s="74">
        <v>2.8286189683860232E-2</v>
      </c>
      <c r="F12" s="164">
        <v>20</v>
      </c>
      <c r="G12" s="74">
        <v>1.6E-2</v>
      </c>
      <c r="H12" s="74">
        <v>1.5499999999999998</v>
      </c>
      <c r="J12" s="75"/>
      <c r="K12" s="206" t="s">
        <v>28</v>
      </c>
      <c r="L12" s="204">
        <v>2</v>
      </c>
      <c r="M12" s="204">
        <v>1</v>
      </c>
      <c r="N12" s="79">
        <v>1</v>
      </c>
      <c r="O12" s="80"/>
      <c r="P12" s="81"/>
      <c r="R12" s="75"/>
      <c r="S12" s="206" t="s">
        <v>26</v>
      </c>
      <c r="T12" s="204">
        <v>16</v>
      </c>
      <c r="U12" s="204">
        <v>8</v>
      </c>
      <c r="V12" s="79">
        <v>1</v>
      </c>
      <c r="W12" s="80"/>
      <c r="X12" s="81"/>
    </row>
    <row r="13" spans="2:24" ht="15">
      <c r="B13" s="159">
        <v>9</v>
      </c>
      <c r="C13" s="160" t="s">
        <v>28</v>
      </c>
      <c r="D13" s="161">
        <v>50</v>
      </c>
      <c r="E13" s="72">
        <v>2.7731558513588463E-2</v>
      </c>
      <c r="F13" s="161">
        <v>29</v>
      </c>
      <c r="G13" s="72">
        <v>2.3199999999999998E-2</v>
      </c>
      <c r="H13" s="72">
        <v>0.72413793103448265</v>
      </c>
      <c r="J13" s="75"/>
      <c r="K13" s="205" t="s">
        <v>75</v>
      </c>
      <c r="L13" s="203">
        <v>1</v>
      </c>
      <c r="M13" s="203"/>
      <c r="N13" s="76"/>
      <c r="O13" s="80"/>
      <c r="P13" s="81"/>
      <c r="R13" s="75"/>
      <c r="S13" s="205" t="s">
        <v>25</v>
      </c>
      <c r="T13" s="203">
        <v>13</v>
      </c>
      <c r="U13" s="203">
        <v>10</v>
      </c>
      <c r="V13" s="76">
        <v>0.30000000000000004</v>
      </c>
      <c r="W13" s="80"/>
      <c r="X13" s="81"/>
    </row>
    <row r="14" spans="2:24">
      <c r="B14" s="162">
        <v>10</v>
      </c>
      <c r="C14" s="163" t="s">
        <v>26</v>
      </c>
      <c r="D14" s="164">
        <v>46</v>
      </c>
      <c r="E14" s="74">
        <v>2.5513033832501388E-2</v>
      </c>
      <c r="F14" s="164">
        <v>25</v>
      </c>
      <c r="G14" s="74">
        <v>0.02</v>
      </c>
      <c r="H14" s="74">
        <v>0.84000000000000008</v>
      </c>
      <c r="J14" s="75"/>
      <c r="K14" s="82" t="s">
        <v>152</v>
      </c>
      <c r="L14" s="83">
        <v>5</v>
      </c>
      <c r="M14" s="83">
        <v>9</v>
      </c>
      <c r="N14" s="79">
        <v>-0.44444444444444442</v>
      </c>
      <c r="O14" s="84"/>
      <c r="P14" s="85"/>
      <c r="R14" s="75"/>
      <c r="S14" s="82" t="s">
        <v>152</v>
      </c>
      <c r="T14" s="83">
        <v>46</v>
      </c>
      <c r="U14" s="83">
        <v>33</v>
      </c>
      <c r="V14" s="79">
        <v>0.39393939393939403</v>
      </c>
      <c r="W14" s="84"/>
      <c r="X14" s="85"/>
    </row>
    <row r="15" spans="2:24">
      <c r="B15" s="234" t="s">
        <v>56</v>
      </c>
      <c r="C15" s="234"/>
      <c r="D15" s="89">
        <v>1308</v>
      </c>
      <c r="E15" s="90">
        <v>0.72545757071547401</v>
      </c>
      <c r="F15" s="89">
        <v>939</v>
      </c>
      <c r="G15" s="90">
        <v>0.75120000000000009</v>
      </c>
      <c r="H15" s="91">
        <v>0.39297124600638988</v>
      </c>
      <c r="J15" s="86" t="s">
        <v>68</v>
      </c>
      <c r="K15" s="87"/>
      <c r="L15" s="169">
        <v>17</v>
      </c>
      <c r="M15" s="169">
        <v>10</v>
      </c>
      <c r="N15" s="170">
        <v>0.7</v>
      </c>
      <c r="O15" s="88">
        <v>9.4287298946200779E-3</v>
      </c>
      <c r="P15" s="88">
        <v>8.0000000000000002E-3</v>
      </c>
      <c r="R15" s="86" t="s">
        <v>59</v>
      </c>
      <c r="S15" s="87"/>
      <c r="T15" s="169">
        <v>99</v>
      </c>
      <c r="U15" s="169">
        <v>56</v>
      </c>
      <c r="V15" s="170">
        <v>0.76785714285714279</v>
      </c>
      <c r="W15" s="88">
        <v>5.4908485856905158E-2</v>
      </c>
      <c r="X15" s="88">
        <v>4.48E-2</v>
      </c>
    </row>
    <row r="16" spans="2:24" ht="15">
      <c r="B16" s="234" t="s">
        <v>57</v>
      </c>
      <c r="C16" s="234"/>
      <c r="D16" s="89">
        <v>495</v>
      </c>
      <c r="E16" s="90">
        <v>0.27454242928452577</v>
      </c>
      <c r="F16" s="89">
        <v>311</v>
      </c>
      <c r="G16" s="90">
        <v>0.24879999999999999</v>
      </c>
      <c r="H16" s="91">
        <v>0.59163987138263674</v>
      </c>
      <c r="J16" s="75" t="s">
        <v>69</v>
      </c>
      <c r="K16" s="167" t="s">
        <v>25</v>
      </c>
      <c r="L16" s="203">
        <v>102</v>
      </c>
      <c r="M16" s="203">
        <v>90</v>
      </c>
      <c r="N16" s="76">
        <v>0.1333333333333333</v>
      </c>
      <c r="O16" s="77"/>
      <c r="P16" s="78"/>
      <c r="R16" s="75" t="s">
        <v>48</v>
      </c>
      <c r="S16" s="205" t="s">
        <v>25</v>
      </c>
      <c r="T16" s="203">
        <v>31</v>
      </c>
      <c r="U16" s="203">
        <v>29</v>
      </c>
      <c r="V16" s="76">
        <v>6.8965517241379226E-2</v>
      </c>
      <c r="W16" s="77"/>
      <c r="X16" s="78"/>
    </row>
    <row r="17" spans="2:24" ht="15">
      <c r="B17" s="235" t="s">
        <v>55</v>
      </c>
      <c r="C17" s="235"/>
      <c r="D17" s="165">
        <v>1803</v>
      </c>
      <c r="E17" s="92">
        <v>1</v>
      </c>
      <c r="F17" s="165">
        <v>1250</v>
      </c>
      <c r="G17" s="92">
        <v>1.0000000000000007</v>
      </c>
      <c r="H17" s="166">
        <v>0.4423999999999999</v>
      </c>
      <c r="J17" s="75"/>
      <c r="K17" s="168" t="s">
        <v>29</v>
      </c>
      <c r="L17" s="204">
        <v>27</v>
      </c>
      <c r="M17" s="204">
        <v>13</v>
      </c>
      <c r="N17" s="79">
        <v>1.0769230769230771</v>
      </c>
      <c r="O17" s="80"/>
      <c r="P17" s="81"/>
      <c r="R17" s="75"/>
      <c r="S17" s="206" t="s">
        <v>29</v>
      </c>
      <c r="T17" s="204">
        <v>13</v>
      </c>
      <c r="U17" s="204">
        <v>12</v>
      </c>
      <c r="V17" s="79">
        <v>8.3333333333333259E-2</v>
      </c>
      <c r="W17" s="80"/>
      <c r="X17" s="81"/>
    </row>
    <row r="18" spans="2:24" ht="15">
      <c r="B18" s="236" t="s">
        <v>65</v>
      </c>
      <c r="C18" s="236"/>
      <c r="D18" s="236"/>
      <c r="E18" s="236"/>
      <c r="F18" s="236"/>
      <c r="G18" s="236"/>
      <c r="H18" s="236"/>
      <c r="J18" s="75"/>
      <c r="K18" s="167" t="s">
        <v>108</v>
      </c>
      <c r="L18" s="203">
        <v>27</v>
      </c>
      <c r="M18" s="203">
        <v>40</v>
      </c>
      <c r="N18" s="76">
        <v>-0.32499999999999996</v>
      </c>
      <c r="O18" s="80"/>
      <c r="P18" s="81"/>
      <c r="R18" s="75"/>
      <c r="S18" s="205" t="s">
        <v>27</v>
      </c>
      <c r="T18" s="203">
        <v>11</v>
      </c>
      <c r="U18" s="203"/>
      <c r="V18" s="76"/>
      <c r="W18" s="80"/>
      <c r="X18" s="81"/>
    </row>
    <row r="19" spans="2:24">
      <c r="B19" s="233" t="s">
        <v>39</v>
      </c>
      <c r="C19" s="233"/>
      <c r="D19" s="233"/>
      <c r="E19" s="233"/>
      <c r="F19" s="233"/>
      <c r="G19" s="233"/>
      <c r="H19" s="233"/>
      <c r="J19" s="75"/>
      <c r="K19" s="82" t="s">
        <v>152</v>
      </c>
      <c r="L19" s="83">
        <v>141</v>
      </c>
      <c r="M19" s="83">
        <v>102</v>
      </c>
      <c r="N19" s="79">
        <v>0.38235294117647056</v>
      </c>
      <c r="O19" s="84"/>
      <c r="P19" s="85"/>
      <c r="R19" s="75"/>
      <c r="S19" s="82" t="s">
        <v>152</v>
      </c>
      <c r="T19" s="83">
        <v>67</v>
      </c>
      <c r="U19" s="83">
        <v>36</v>
      </c>
      <c r="V19" s="79">
        <v>0.86111111111111116</v>
      </c>
      <c r="W19" s="84"/>
      <c r="X19" s="85"/>
    </row>
    <row r="20" spans="2:24">
      <c r="B20" s="233"/>
      <c r="C20" s="233"/>
      <c r="D20" s="233"/>
      <c r="E20" s="233"/>
      <c r="F20" s="233"/>
      <c r="G20" s="233"/>
      <c r="H20" s="233"/>
      <c r="J20" s="86" t="s">
        <v>69</v>
      </c>
      <c r="K20" s="87"/>
      <c r="L20" s="169">
        <v>297</v>
      </c>
      <c r="M20" s="169">
        <v>245</v>
      </c>
      <c r="N20" s="170">
        <v>0.21224489795918378</v>
      </c>
      <c r="O20" s="88">
        <v>0.16472545757071547</v>
      </c>
      <c r="P20" s="88">
        <v>0.19600000000000001</v>
      </c>
      <c r="R20" s="86" t="s">
        <v>63</v>
      </c>
      <c r="S20" s="86"/>
      <c r="T20" s="169">
        <v>122</v>
      </c>
      <c r="U20" s="169">
        <v>77</v>
      </c>
      <c r="V20" s="170">
        <v>0.5844155844155845</v>
      </c>
      <c r="W20" s="88">
        <v>6.7665002773155847E-2</v>
      </c>
      <c r="X20" s="88">
        <v>6.1600000000000002E-2</v>
      </c>
    </row>
    <row r="21" spans="2:24" ht="12.75" customHeight="1">
      <c r="J21" s="75" t="s">
        <v>70</v>
      </c>
      <c r="K21" s="205" t="s">
        <v>24</v>
      </c>
      <c r="L21" s="203">
        <v>102</v>
      </c>
      <c r="M21" s="203">
        <v>29</v>
      </c>
      <c r="N21" s="76">
        <v>2.5172413793103448</v>
      </c>
      <c r="O21" s="77"/>
      <c r="P21" s="78"/>
      <c r="R21" s="75" t="s">
        <v>88</v>
      </c>
      <c r="S21" s="205" t="s">
        <v>25</v>
      </c>
      <c r="T21" s="203">
        <v>97</v>
      </c>
      <c r="U21" s="203">
        <v>76</v>
      </c>
      <c r="V21" s="76">
        <v>0.27631578947368429</v>
      </c>
      <c r="W21" s="77"/>
      <c r="X21" s="78"/>
    </row>
    <row r="22" spans="2:24" ht="15">
      <c r="J22" s="75"/>
      <c r="K22" s="206" t="s">
        <v>25</v>
      </c>
      <c r="L22" s="204">
        <v>92</v>
      </c>
      <c r="M22" s="204">
        <v>106</v>
      </c>
      <c r="N22" s="79">
        <v>-0.13207547169811318</v>
      </c>
      <c r="O22" s="80"/>
      <c r="P22" s="81"/>
      <c r="R22" s="75"/>
      <c r="S22" s="206" t="s">
        <v>0</v>
      </c>
      <c r="T22" s="204">
        <v>75</v>
      </c>
      <c r="U22" s="204">
        <v>89</v>
      </c>
      <c r="V22" s="79">
        <v>-0.15730337078651691</v>
      </c>
      <c r="W22" s="80"/>
      <c r="X22" s="81"/>
    </row>
    <row r="23" spans="2:24" ht="15">
      <c r="B23" s="93"/>
      <c r="C23" s="93"/>
      <c r="D23" s="93"/>
      <c r="E23" s="93"/>
      <c r="F23" s="93"/>
      <c r="G23" s="93"/>
      <c r="H23" s="93"/>
      <c r="J23" s="75"/>
      <c r="K23" s="205" t="s">
        <v>112</v>
      </c>
      <c r="L23" s="203">
        <v>26</v>
      </c>
      <c r="M23" s="203"/>
      <c r="N23" s="76"/>
      <c r="O23" s="80"/>
      <c r="P23" s="81"/>
      <c r="R23" s="75"/>
      <c r="S23" s="205" t="s">
        <v>24</v>
      </c>
      <c r="T23" s="203">
        <v>43</v>
      </c>
      <c r="U23" s="203">
        <v>18</v>
      </c>
      <c r="V23" s="76">
        <v>1.3888888888888888</v>
      </c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152</v>
      </c>
      <c r="L24" s="83">
        <v>89</v>
      </c>
      <c r="M24" s="83">
        <v>48</v>
      </c>
      <c r="N24" s="79">
        <v>0.85416666666666674</v>
      </c>
      <c r="O24" s="84"/>
      <c r="P24" s="85"/>
      <c r="R24" s="75"/>
      <c r="S24" s="82" t="s">
        <v>152</v>
      </c>
      <c r="T24" s="83">
        <v>225</v>
      </c>
      <c r="U24" s="83">
        <v>137</v>
      </c>
      <c r="V24" s="79">
        <v>0.64233576642335777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70</v>
      </c>
      <c r="K25" s="87"/>
      <c r="L25" s="169">
        <v>309</v>
      </c>
      <c r="M25" s="169">
        <v>183</v>
      </c>
      <c r="N25" s="170">
        <v>0.68852459016393452</v>
      </c>
      <c r="O25" s="88">
        <v>0.17138103161397669</v>
      </c>
      <c r="P25" s="88">
        <v>0.1464</v>
      </c>
      <c r="R25" s="86" t="s">
        <v>89</v>
      </c>
      <c r="S25" s="87"/>
      <c r="T25" s="169">
        <v>440</v>
      </c>
      <c r="U25" s="169">
        <v>320</v>
      </c>
      <c r="V25" s="170">
        <v>0.375</v>
      </c>
      <c r="W25" s="88">
        <v>0.24403771491957849</v>
      </c>
      <c r="X25" s="88">
        <v>0.25600000000000001</v>
      </c>
    </row>
    <row r="26" spans="2:24" ht="15">
      <c r="B26" s="93"/>
      <c r="C26" s="93"/>
      <c r="D26" s="93"/>
      <c r="E26" s="93"/>
      <c r="F26" s="93"/>
      <c r="G26" s="93"/>
      <c r="H26" s="93"/>
      <c r="J26" s="75" t="s">
        <v>77</v>
      </c>
      <c r="K26" s="167" t="s">
        <v>24</v>
      </c>
      <c r="L26" s="203">
        <v>62</v>
      </c>
      <c r="M26" s="203">
        <v>27</v>
      </c>
      <c r="N26" s="76">
        <v>1.2962962962962963</v>
      </c>
      <c r="O26" s="77"/>
      <c r="P26" s="78"/>
      <c r="R26" s="75" t="s">
        <v>45</v>
      </c>
      <c r="S26" s="205" t="s">
        <v>25</v>
      </c>
      <c r="T26" s="203">
        <v>99</v>
      </c>
      <c r="U26" s="203">
        <v>109</v>
      </c>
      <c r="V26" s="76">
        <v>-9.1743119266055051E-2</v>
      </c>
      <c r="W26" s="77"/>
      <c r="X26" s="78"/>
    </row>
    <row r="27" spans="2:24" ht="15">
      <c r="B27" s="93"/>
      <c r="C27" s="93"/>
      <c r="D27" s="93"/>
      <c r="E27" s="93"/>
      <c r="F27" s="93"/>
      <c r="G27" s="93"/>
      <c r="H27" s="93"/>
      <c r="J27" s="75"/>
      <c r="K27" s="168" t="s">
        <v>25</v>
      </c>
      <c r="L27" s="204">
        <v>51</v>
      </c>
      <c r="M27" s="204">
        <v>22</v>
      </c>
      <c r="N27" s="79">
        <v>1.3181818181818183</v>
      </c>
      <c r="O27" s="80"/>
      <c r="P27" s="81"/>
      <c r="R27" s="75"/>
      <c r="S27" s="206" t="s">
        <v>24</v>
      </c>
      <c r="T27" s="204">
        <v>96</v>
      </c>
      <c r="U27" s="204">
        <v>42</v>
      </c>
      <c r="V27" s="79">
        <v>1.2857142857142856</v>
      </c>
      <c r="W27" s="80"/>
      <c r="X27" s="81"/>
    </row>
    <row r="28" spans="2:24" ht="15">
      <c r="B28" s="93"/>
      <c r="C28" s="93"/>
      <c r="D28" s="93"/>
      <c r="E28" s="93"/>
      <c r="F28" s="93"/>
      <c r="G28" s="93"/>
      <c r="H28" s="93"/>
      <c r="J28" s="75"/>
      <c r="K28" s="167" t="s">
        <v>0</v>
      </c>
      <c r="L28" s="203">
        <v>34</v>
      </c>
      <c r="M28" s="203">
        <v>33</v>
      </c>
      <c r="N28" s="76">
        <v>3.0303030303030276E-2</v>
      </c>
      <c r="O28" s="80"/>
      <c r="P28" s="81"/>
      <c r="R28" s="75"/>
      <c r="S28" s="205" t="s">
        <v>41</v>
      </c>
      <c r="T28" s="203">
        <v>54</v>
      </c>
      <c r="U28" s="203">
        <v>43</v>
      </c>
      <c r="V28" s="76">
        <v>0.2558139534883721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152</v>
      </c>
      <c r="L29" s="83">
        <v>127</v>
      </c>
      <c r="M29" s="83">
        <v>70</v>
      </c>
      <c r="N29" s="79">
        <v>0.81428571428571428</v>
      </c>
      <c r="O29" s="84"/>
      <c r="P29" s="85"/>
      <c r="R29" s="75"/>
      <c r="S29" s="82" t="s">
        <v>152</v>
      </c>
      <c r="T29" s="83">
        <v>198</v>
      </c>
      <c r="U29" s="83">
        <v>145</v>
      </c>
      <c r="V29" s="79">
        <v>0.36551724137931041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77</v>
      </c>
      <c r="K30" s="86"/>
      <c r="L30" s="169">
        <v>274</v>
      </c>
      <c r="M30" s="169">
        <v>152</v>
      </c>
      <c r="N30" s="170">
        <v>0.80263157894736836</v>
      </c>
      <c r="O30" s="88">
        <v>0.15196894065446478</v>
      </c>
      <c r="P30" s="88">
        <v>0.1216</v>
      </c>
      <c r="R30" s="86" t="s">
        <v>60</v>
      </c>
      <c r="S30" s="87"/>
      <c r="T30" s="169">
        <v>447</v>
      </c>
      <c r="U30" s="169">
        <v>339</v>
      </c>
      <c r="V30" s="170">
        <v>0.31858407079646023</v>
      </c>
      <c r="W30" s="88">
        <v>0.24792013311148087</v>
      </c>
      <c r="X30" s="88">
        <v>0.2712</v>
      </c>
    </row>
    <row r="31" spans="2:24" ht="15">
      <c r="B31" s="93"/>
      <c r="C31" s="93"/>
      <c r="D31" s="93"/>
      <c r="E31" s="93"/>
      <c r="F31" s="93"/>
      <c r="G31" s="93"/>
      <c r="H31" s="93"/>
      <c r="J31" s="75" t="s">
        <v>76</v>
      </c>
      <c r="K31" s="167" t="s">
        <v>0</v>
      </c>
      <c r="L31" s="203">
        <v>76</v>
      </c>
      <c r="M31" s="203">
        <v>89</v>
      </c>
      <c r="N31" s="76">
        <v>-0.1460674157303371</v>
      </c>
      <c r="O31" s="77"/>
      <c r="P31" s="78"/>
      <c r="R31" s="75" t="s">
        <v>46</v>
      </c>
      <c r="S31" s="205" t="s">
        <v>25</v>
      </c>
      <c r="T31" s="203">
        <v>42</v>
      </c>
      <c r="U31" s="203">
        <v>26</v>
      </c>
      <c r="V31" s="76">
        <v>0.61538461538461542</v>
      </c>
      <c r="W31" s="77"/>
      <c r="X31" s="78"/>
    </row>
    <row r="32" spans="2:24" ht="15">
      <c r="B32" s="93"/>
      <c r="C32" s="93"/>
      <c r="D32" s="93"/>
      <c r="E32" s="93"/>
      <c r="F32" s="93"/>
      <c r="G32" s="93"/>
      <c r="H32" s="93"/>
      <c r="J32" s="75"/>
      <c r="K32" s="168" t="s">
        <v>25</v>
      </c>
      <c r="L32" s="204">
        <v>70</v>
      </c>
      <c r="M32" s="204">
        <v>99</v>
      </c>
      <c r="N32" s="79">
        <v>-0.29292929292929293</v>
      </c>
      <c r="O32" s="80"/>
      <c r="P32" s="81"/>
      <c r="R32" s="75"/>
      <c r="S32" s="206" t="s">
        <v>24</v>
      </c>
      <c r="T32" s="204">
        <v>18</v>
      </c>
      <c r="U32" s="204">
        <v>23</v>
      </c>
      <c r="V32" s="79">
        <v>-0.21739130434782605</v>
      </c>
      <c r="W32" s="80"/>
      <c r="X32" s="81"/>
    </row>
    <row r="33" spans="2:24" ht="15">
      <c r="B33" s="93"/>
      <c r="C33" s="93"/>
      <c r="D33" s="93"/>
      <c r="E33" s="93"/>
      <c r="F33" s="93"/>
      <c r="G33" s="93"/>
      <c r="H33" s="93"/>
      <c r="J33" s="75"/>
      <c r="K33" s="167" t="s">
        <v>75</v>
      </c>
      <c r="L33" s="203">
        <v>41</v>
      </c>
      <c r="M33" s="203">
        <v>35</v>
      </c>
      <c r="N33" s="76">
        <v>0.17142857142857149</v>
      </c>
      <c r="O33" s="80"/>
      <c r="P33" s="81"/>
      <c r="R33" s="75"/>
      <c r="S33" s="205" t="s">
        <v>111</v>
      </c>
      <c r="T33" s="203">
        <v>8</v>
      </c>
      <c r="U33" s="203"/>
      <c r="V33" s="76"/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152</v>
      </c>
      <c r="L34" s="83">
        <v>95</v>
      </c>
      <c r="M34" s="83">
        <v>56</v>
      </c>
      <c r="N34" s="79">
        <v>0.6964285714285714</v>
      </c>
      <c r="O34" s="84"/>
      <c r="P34" s="85"/>
      <c r="R34" s="75"/>
      <c r="S34" s="82" t="s">
        <v>152</v>
      </c>
      <c r="T34" s="83">
        <v>27</v>
      </c>
      <c r="U34" s="83">
        <v>28</v>
      </c>
      <c r="V34" s="79">
        <v>-3.5714285714285698E-2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78</v>
      </c>
      <c r="K35" s="86"/>
      <c r="L35" s="169">
        <v>282</v>
      </c>
      <c r="M35" s="169">
        <v>279</v>
      </c>
      <c r="N35" s="170">
        <v>1.0752688172043001E-2</v>
      </c>
      <c r="O35" s="88">
        <v>0.15640599001663893</v>
      </c>
      <c r="P35" s="88">
        <v>0.22320000000000001</v>
      </c>
      <c r="R35" s="86" t="s">
        <v>61</v>
      </c>
      <c r="S35" s="87"/>
      <c r="T35" s="169">
        <v>95</v>
      </c>
      <c r="U35" s="169">
        <v>77</v>
      </c>
      <c r="V35" s="170">
        <v>0.23376623376623384</v>
      </c>
      <c r="W35" s="88">
        <v>5.2689961175818083E-2</v>
      </c>
      <c r="X35" s="88">
        <v>6.1600000000000002E-2</v>
      </c>
    </row>
    <row r="36" spans="2:24" ht="15">
      <c r="B36" s="93"/>
      <c r="C36" s="93"/>
      <c r="D36" s="93"/>
      <c r="E36" s="93"/>
      <c r="F36" s="93"/>
      <c r="G36" s="93"/>
      <c r="H36" s="93"/>
      <c r="J36" s="75" t="s">
        <v>66</v>
      </c>
      <c r="K36" s="167" t="s">
        <v>85</v>
      </c>
      <c r="L36" s="203">
        <v>9</v>
      </c>
      <c r="M36" s="203">
        <v>7</v>
      </c>
      <c r="N36" s="76">
        <v>0.28571428571428581</v>
      </c>
      <c r="O36" s="77"/>
      <c r="P36" s="78"/>
      <c r="R36" s="75" t="s">
        <v>73</v>
      </c>
      <c r="S36" s="205" t="s">
        <v>27</v>
      </c>
      <c r="T36" s="203">
        <v>11</v>
      </c>
      <c r="U36" s="203">
        <v>6</v>
      </c>
      <c r="V36" s="76">
        <v>0.83333333333333326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113</v>
      </c>
      <c r="L37" s="204">
        <v>5</v>
      </c>
      <c r="M37" s="204"/>
      <c r="N37" s="79"/>
      <c r="O37" s="80"/>
      <c r="P37" s="81"/>
      <c r="R37" s="75"/>
      <c r="S37" s="206" t="s">
        <v>28</v>
      </c>
      <c r="T37" s="204">
        <v>9</v>
      </c>
      <c r="U37" s="204">
        <v>7</v>
      </c>
      <c r="V37" s="79">
        <v>0.28571428571428581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153</v>
      </c>
      <c r="L38" s="203">
        <v>2</v>
      </c>
      <c r="M38" s="203"/>
      <c r="N38" s="76"/>
      <c r="O38" s="80"/>
      <c r="P38" s="81"/>
      <c r="R38" s="75"/>
      <c r="S38" s="205" t="s">
        <v>29</v>
      </c>
      <c r="T38" s="203"/>
      <c r="U38" s="203">
        <v>2</v>
      </c>
      <c r="V38" s="76"/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152</v>
      </c>
      <c r="L39" s="83">
        <v>2</v>
      </c>
      <c r="M39" s="83">
        <v>10</v>
      </c>
      <c r="N39" s="79">
        <v>-0.8</v>
      </c>
      <c r="O39" s="84"/>
      <c r="P39" s="85"/>
      <c r="R39" s="75"/>
      <c r="S39" s="82" t="s">
        <v>152</v>
      </c>
      <c r="T39" s="83">
        <v>0</v>
      </c>
      <c r="U39" s="83">
        <v>1</v>
      </c>
      <c r="V39" s="76">
        <v>-1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66</v>
      </c>
      <c r="K40" s="147"/>
      <c r="L40" s="169">
        <v>18</v>
      </c>
      <c r="M40" s="169">
        <v>17</v>
      </c>
      <c r="N40" s="170">
        <v>5.8823529411764719E-2</v>
      </c>
      <c r="O40" s="88">
        <v>9.9833610648918467E-3</v>
      </c>
      <c r="P40" s="88">
        <v>1.3599999999999999E-2</v>
      </c>
      <c r="R40" s="86" t="s">
        <v>74</v>
      </c>
      <c r="S40" s="87"/>
      <c r="T40" s="169">
        <v>20</v>
      </c>
      <c r="U40" s="169">
        <v>16</v>
      </c>
      <c r="V40" s="170">
        <v>0.25</v>
      </c>
      <c r="W40" s="88">
        <v>1.1092623405435386E-2</v>
      </c>
      <c r="X40" s="88">
        <v>1.2800000000000001E-2</v>
      </c>
    </row>
    <row r="41" spans="2:24" ht="15">
      <c r="B41" s="93"/>
      <c r="C41" s="93"/>
      <c r="D41" s="93"/>
      <c r="E41" s="93"/>
      <c r="F41" s="93"/>
      <c r="G41" s="93"/>
      <c r="H41" s="93"/>
      <c r="J41" s="95" t="s">
        <v>79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24</v>
      </c>
      <c r="T41" s="203">
        <v>45</v>
      </c>
      <c r="U41" s="203">
        <v>7</v>
      </c>
      <c r="V41" s="76">
        <v>5.4285714285714288</v>
      </c>
      <c r="W41" s="77"/>
      <c r="X41" s="78"/>
    </row>
    <row r="42" spans="2:24" ht="15">
      <c r="B42" s="93"/>
      <c r="C42" s="93"/>
      <c r="D42" s="93"/>
      <c r="E42" s="93"/>
      <c r="F42" s="93"/>
      <c r="G42" s="93"/>
      <c r="H42" s="93"/>
      <c r="J42" s="232" t="s">
        <v>55</v>
      </c>
      <c r="K42" s="232"/>
      <c r="L42" s="165">
        <v>1803</v>
      </c>
      <c r="M42" s="165">
        <v>1250</v>
      </c>
      <c r="N42" s="96">
        <v>0.4423999999999999</v>
      </c>
      <c r="O42" s="97">
        <v>1</v>
      </c>
      <c r="P42" s="97">
        <v>1</v>
      </c>
      <c r="R42" s="75"/>
      <c r="S42" s="206" t="s">
        <v>25</v>
      </c>
      <c r="T42" s="204">
        <v>26</v>
      </c>
      <c r="U42" s="204">
        <v>42</v>
      </c>
      <c r="V42" s="79">
        <v>-0.38095238095238093</v>
      </c>
      <c r="W42" s="80"/>
      <c r="X42" s="81"/>
    </row>
    <row r="43" spans="2:24" ht="15">
      <c r="B43" s="93"/>
      <c r="C43" s="93"/>
      <c r="D43" s="93"/>
      <c r="E43" s="93"/>
      <c r="F43" s="93"/>
      <c r="G43" s="93"/>
      <c r="H43" s="93"/>
      <c r="R43" s="75"/>
      <c r="S43" s="205" t="s">
        <v>0</v>
      </c>
      <c r="T43" s="203">
        <v>17</v>
      </c>
      <c r="U43" s="203">
        <v>21</v>
      </c>
      <c r="V43" s="76">
        <v>-0.19047619047619047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152</v>
      </c>
      <c r="T44" s="83">
        <v>78</v>
      </c>
      <c r="U44" s="83">
        <v>36</v>
      </c>
      <c r="V44" s="79">
        <v>1.1666666666666665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166</v>
      </c>
      <c r="U45" s="169">
        <v>106</v>
      </c>
      <c r="V45" s="170">
        <v>0.5660377358490567</v>
      </c>
      <c r="W45" s="88">
        <v>9.2068774265113701E-2</v>
      </c>
      <c r="X45" s="88">
        <v>8.48E-2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90</v>
      </c>
      <c r="S46" s="95"/>
      <c r="T46" s="171">
        <v>28</v>
      </c>
      <c r="U46" s="171">
        <v>11</v>
      </c>
      <c r="V46" s="172">
        <v>1.5454545454545454</v>
      </c>
      <c r="W46" s="96">
        <v>1.552967276760954E-2</v>
      </c>
      <c r="X46" s="96">
        <v>8.8000000000000005E-3</v>
      </c>
    </row>
    <row r="47" spans="2:24">
      <c r="B47" s="93"/>
      <c r="C47" s="93"/>
      <c r="D47" s="93"/>
      <c r="E47" s="93"/>
      <c r="F47" s="93"/>
      <c r="G47" s="93"/>
      <c r="H47" s="93"/>
      <c r="R47" s="232" t="s">
        <v>55</v>
      </c>
      <c r="S47" s="232"/>
      <c r="T47" s="165">
        <v>1803</v>
      </c>
      <c r="U47" s="165">
        <v>1250</v>
      </c>
      <c r="V47" s="172">
        <v>0.4423999999999999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4"/>
  <sheetViews>
    <sheetView showGridLines="0" zoomScale="80" zoomScaleNormal="80" workbookViewId="0"/>
  </sheetViews>
  <sheetFormatPr defaultRowHeight="12.75"/>
  <cols>
    <col min="1" max="1" width="2.42578125" customWidth="1"/>
    <col min="2" max="2" width="18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20" t="s">
        <v>97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 s="9" customFormat="1">
      <c r="B11" s="52">
        <v>2025</v>
      </c>
      <c r="C11" s="179">
        <v>553</v>
      </c>
      <c r="D11" s="179">
        <v>586</v>
      </c>
      <c r="E11" s="179">
        <v>1274</v>
      </c>
      <c r="F11" s="179">
        <v>1725</v>
      </c>
      <c r="G11" s="179">
        <v>1783</v>
      </c>
      <c r="H11" s="179">
        <v>1862</v>
      </c>
      <c r="I11" s="179">
        <v>1931</v>
      </c>
      <c r="J11" s="179">
        <v>1545</v>
      </c>
      <c r="K11" s="179">
        <v>1322</v>
      </c>
      <c r="L11" s="179">
        <v>1033</v>
      </c>
      <c r="M11" s="179">
        <v>687</v>
      </c>
      <c r="N11" s="179">
        <v>566</v>
      </c>
      <c r="O11" s="177">
        <v>14867</v>
      </c>
      <c r="P11" s="54"/>
      <c r="S11" s="101"/>
    </row>
    <row r="12" spans="2:19">
      <c r="B12" s="102">
        <v>2026</v>
      </c>
      <c r="C12" s="178">
        <v>407</v>
      </c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>
        <v>407</v>
      </c>
      <c r="P12" s="8"/>
    </row>
    <row r="13" spans="2:19">
      <c r="B13" s="55" t="s">
        <v>137</v>
      </c>
      <c r="C13" s="103">
        <v>-0.26401446654611216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4">
        <v>-0.26401446654611216</v>
      </c>
    </row>
    <row r="14" spans="2:19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05"/>
    </row>
    <row r="15" spans="2:19" ht="24" customHeight="1">
      <c r="B15" s="222" t="s">
        <v>5</v>
      </c>
      <c r="C15" s="238" t="str">
        <f>'R_MC NEW 2026vs2025'!C15:D15</f>
        <v>JANUARY</v>
      </c>
      <c r="D15" s="238"/>
      <c r="E15" s="239" t="s">
        <v>30</v>
      </c>
      <c r="F15" s="240" t="str">
        <f>'R_PTW 2026vs2025'!F9:G9</f>
        <v>JANUARY-JANUARY</v>
      </c>
      <c r="G15" s="240"/>
      <c r="H15" s="239" t="s">
        <v>30</v>
      </c>
      <c r="I15" s="8"/>
      <c r="J15" s="8"/>
      <c r="K15" s="8"/>
      <c r="L15" s="8"/>
      <c r="M15" s="8"/>
      <c r="N15" s="8"/>
      <c r="O15" s="105"/>
    </row>
    <row r="16" spans="2:19" ht="21" customHeight="1">
      <c r="B16" s="222"/>
      <c r="C16" s="60">
        <f>'R_MC NEW 2026vs2025'!C16</f>
        <v>2026</v>
      </c>
      <c r="D16" s="60">
        <f>'R_MC NEW 2026vs2025'!D16</f>
        <v>2025</v>
      </c>
      <c r="E16" s="239"/>
      <c r="F16" s="60">
        <f>'R_MC NEW 2026vs2025'!F16</f>
        <v>2026</v>
      </c>
      <c r="G16" s="60">
        <f>'R_MC NEW 2026vs2025'!G16</f>
        <v>2025</v>
      </c>
      <c r="H16" s="239"/>
      <c r="I16" s="8"/>
      <c r="J16" s="8"/>
      <c r="K16" s="8"/>
      <c r="L16" s="8"/>
      <c r="M16" s="8"/>
      <c r="N16" s="8"/>
      <c r="O16" s="105"/>
    </row>
    <row r="17" spans="2:15" ht="19.5" customHeight="1">
      <c r="B17" s="106" t="s">
        <v>35</v>
      </c>
      <c r="C17" s="62">
        <v>407</v>
      </c>
      <c r="D17" s="62">
        <v>553</v>
      </c>
      <c r="E17" s="63">
        <v>-0.26401446654611216</v>
      </c>
      <c r="F17" s="62">
        <v>407</v>
      </c>
      <c r="G17" s="61">
        <v>553</v>
      </c>
      <c r="H17" s="63">
        <v>-0.26401446654611216</v>
      </c>
      <c r="I17" s="8"/>
      <c r="J17" s="8"/>
      <c r="K17" s="8"/>
      <c r="L17" s="8"/>
      <c r="M17" s="8"/>
      <c r="N17" s="8"/>
      <c r="O17" s="105"/>
    </row>
    <row r="43" spans="2:15">
      <c r="B43" s="237" t="s">
        <v>65</v>
      </c>
      <c r="C43" s="237"/>
      <c r="D43" s="237"/>
      <c r="E43" s="237"/>
      <c r="F43" s="237"/>
      <c r="G43" s="237"/>
      <c r="H43" s="237"/>
    </row>
    <row r="44" spans="2:15">
      <c r="B44" s="2"/>
    </row>
    <row r="47" spans="2:15" hidden="1"/>
    <row r="48" spans="2:15" hidden="1">
      <c r="B48" t="s">
        <v>31</v>
      </c>
      <c r="C48">
        <v>139</v>
      </c>
      <c r="D48">
        <v>336</v>
      </c>
      <c r="E48">
        <v>503</v>
      </c>
      <c r="F48">
        <v>621</v>
      </c>
      <c r="G48">
        <v>785</v>
      </c>
      <c r="H48">
        <v>608</v>
      </c>
      <c r="I48">
        <v>455</v>
      </c>
      <c r="J48">
        <v>385</v>
      </c>
      <c r="K48">
        <v>308</v>
      </c>
      <c r="L48">
        <v>327</v>
      </c>
      <c r="M48">
        <v>270</v>
      </c>
      <c r="N48">
        <v>399</v>
      </c>
      <c r="O48">
        <v>5136</v>
      </c>
    </row>
    <row r="49" spans="2:16" hidden="1">
      <c r="C49" s="8">
        <v>0.53667953667953672</v>
      </c>
      <c r="D49" s="8">
        <v>0.57240204429301533</v>
      </c>
      <c r="E49" s="8">
        <v>0.50808080808080813</v>
      </c>
      <c r="F49" s="8">
        <v>0.38286066584463624</v>
      </c>
      <c r="G49" s="8">
        <v>0.53184281842818426</v>
      </c>
      <c r="H49" s="8">
        <v>0.39175257731958762</v>
      </c>
      <c r="I49" s="8">
        <v>0.33357771260997066</v>
      </c>
      <c r="J49" s="8">
        <v>0.40526315789473683</v>
      </c>
      <c r="K49" s="8">
        <v>0.44</v>
      </c>
      <c r="L49" s="8">
        <v>0.61350844277673544</v>
      </c>
      <c r="M49" s="8">
        <v>0.81818181818181823</v>
      </c>
      <c r="N49" s="8">
        <v>1.1981981981981982</v>
      </c>
      <c r="O49" s="8">
        <v>0.48017950635751683</v>
      </c>
    </row>
    <row r="50" spans="2:16" hidden="1">
      <c r="B50" t="s">
        <v>32</v>
      </c>
      <c r="C50" s="107">
        <v>316</v>
      </c>
      <c r="D50" s="108">
        <v>531</v>
      </c>
      <c r="E50" s="108">
        <v>826</v>
      </c>
      <c r="F50" s="108">
        <v>728</v>
      </c>
      <c r="G50" s="108">
        <v>677</v>
      </c>
      <c r="H50" s="108">
        <v>632</v>
      </c>
      <c r="I50" s="108">
        <v>583</v>
      </c>
      <c r="J50" s="108">
        <v>390</v>
      </c>
      <c r="K50" s="108">
        <v>402</v>
      </c>
      <c r="L50" s="109">
        <v>205</v>
      </c>
      <c r="M50" s="110">
        <v>225</v>
      </c>
      <c r="N50">
        <v>241</v>
      </c>
      <c r="O50">
        <v>5756</v>
      </c>
      <c r="P50">
        <v>2401</v>
      </c>
    </row>
    <row r="51" spans="2:16" hidden="1">
      <c r="C51" s="8">
        <v>2.1351351351351351</v>
      </c>
      <c r="D51" s="8">
        <v>2.0661478599221792</v>
      </c>
      <c r="E51" s="8">
        <v>0.7428057553956835</v>
      </c>
      <c r="F51" s="8">
        <v>0.4925575101488498</v>
      </c>
      <c r="G51" s="8">
        <v>0.55628594905505346</v>
      </c>
      <c r="H51" s="8">
        <v>0.51930977814297452</v>
      </c>
      <c r="I51" s="8">
        <v>0.52333931777378817</v>
      </c>
      <c r="J51" s="8">
        <v>0.48088779284833538</v>
      </c>
      <c r="K51" s="8">
        <v>0.73897058823529416</v>
      </c>
      <c r="L51" s="8">
        <v>0.66129032258064513</v>
      </c>
      <c r="M51" s="8">
        <v>0.8035714285714286</v>
      </c>
      <c r="N51" s="8">
        <v>1.0711111111111111</v>
      </c>
      <c r="O51" s="8">
        <v>0.6606220589923103</v>
      </c>
      <c r="P51" s="111" t="e">
        <v>#DIV/0!</v>
      </c>
    </row>
    <row r="52" spans="2:16" hidden="1">
      <c r="B52" t="s">
        <v>32</v>
      </c>
      <c r="C52">
        <v>171</v>
      </c>
      <c r="D52">
        <v>277</v>
      </c>
      <c r="E52">
        <v>688</v>
      </c>
      <c r="F52">
        <v>849</v>
      </c>
      <c r="O52">
        <v>1985</v>
      </c>
    </row>
    <row r="53" spans="2:16" ht="12.75" hidden="1" customHeight="1">
      <c r="C53">
        <v>0.70954356846473032</v>
      </c>
      <c r="D53">
        <v>0.9264214046822743</v>
      </c>
      <c r="E53">
        <v>0.71443406022845279</v>
      </c>
      <c r="F53">
        <v>0.57326130992572588</v>
      </c>
      <c r="G53">
        <v>0</v>
      </c>
      <c r="H53">
        <v>0</v>
      </c>
      <c r="I53" t="e">
        <v>#DIV/0!</v>
      </c>
      <c r="J53" t="e">
        <v>#DIV/0!</v>
      </c>
      <c r="K53" t="e">
        <v>#DIV/0!</v>
      </c>
      <c r="L53" t="e">
        <v>#DIV/0!</v>
      </c>
      <c r="M53" t="e">
        <v>#DIV/0!</v>
      </c>
      <c r="N53" t="e">
        <v>#DIV/0!</v>
      </c>
      <c r="O53">
        <v>0.35541629364368843</v>
      </c>
    </row>
    <row r="54" spans="2:16" ht="12.75" hidden="1" customHeight="1"/>
  </sheetData>
  <mergeCells count="7">
    <mergeCell ref="B43:H43"/>
    <mergeCell ref="B2:O2"/>
    <mergeCell ref="B15:B16"/>
    <mergeCell ref="C15:D15"/>
    <mergeCell ref="E15:E16"/>
    <mergeCell ref="F15:G15"/>
    <mergeCell ref="H15:H16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pageSetUpPr fitToPage="1"/>
  </sheetPr>
  <dimension ref="B1:L114"/>
  <sheetViews>
    <sheetView showGridLines="0" zoomScale="80" zoomScaleNormal="8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3"/>
      <c r="C1" s="243"/>
      <c r="D1" s="243"/>
      <c r="E1" s="243"/>
      <c r="F1" s="243"/>
      <c r="G1" s="243"/>
      <c r="H1" s="243"/>
      <c r="I1" s="112"/>
      <c r="J1" s="112"/>
      <c r="K1" s="112"/>
      <c r="L1" s="112"/>
    </row>
    <row r="2" spans="2:12" ht="14.25">
      <c r="B2" s="227" t="s">
        <v>140</v>
      </c>
      <c r="C2" s="227"/>
      <c r="D2" s="227"/>
      <c r="E2" s="227"/>
      <c r="F2" s="227"/>
      <c r="G2" s="227"/>
      <c r="H2" s="227"/>
      <c r="I2" s="244"/>
      <c r="J2" s="244"/>
      <c r="K2" s="244"/>
      <c r="L2" s="244"/>
    </row>
    <row r="3" spans="2:12" ht="24" customHeight="1">
      <c r="B3" s="228" t="s">
        <v>49</v>
      </c>
      <c r="C3" s="229" t="s">
        <v>50</v>
      </c>
      <c r="D3" s="229" t="str">
        <f>'R_MC 2026 rankings'!D3:H3</f>
        <v>January</v>
      </c>
      <c r="E3" s="229"/>
      <c r="F3" s="229"/>
      <c r="G3" s="229"/>
      <c r="H3" s="229"/>
      <c r="I3" s="113"/>
      <c r="J3" s="114"/>
      <c r="K3" s="114"/>
      <c r="L3" s="114"/>
    </row>
    <row r="4" spans="2:12">
      <c r="B4" s="228"/>
      <c r="C4" s="229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41</v>
      </c>
      <c r="D5" s="161">
        <v>83</v>
      </c>
      <c r="E5" s="72">
        <v>0.20393120393120392</v>
      </c>
      <c r="F5" s="161">
        <v>85</v>
      </c>
      <c r="G5" s="72">
        <v>0.15370705244122965</v>
      </c>
      <c r="H5" s="115">
        <v>-2.352941176470591E-2</v>
      </c>
      <c r="J5" s="6"/>
      <c r="K5" s="6"/>
      <c r="L5" s="6"/>
    </row>
    <row r="6" spans="2:12">
      <c r="B6" s="162">
        <v>2</v>
      </c>
      <c r="C6" s="163" t="s">
        <v>26</v>
      </c>
      <c r="D6" s="164">
        <v>48</v>
      </c>
      <c r="E6" s="74">
        <v>0.11793611793611794</v>
      </c>
      <c r="F6" s="164">
        <v>98</v>
      </c>
      <c r="G6" s="74">
        <v>0.17721518987341772</v>
      </c>
      <c r="H6" s="116">
        <v>-0.51020408163265307</v>
      </c>
      <c r="J6" s="6"/>
      <c r="K6" s="6"/>
      <c r="L6" s="6"/>
    </row>
    <row r="7" spans="2:12">
      <c r="B7" s="159"/>
      <c r="C7" s="160" t="s">
        <v>91</v>
      </c>
      <c r="D7" s="161">
        <v>48</v>
      </c>
      <c r="E7" s="72">
        <v>0.11793611793611794</v>
      </c>
      <c r="F7" s="161">
        <v>40</v>
      </c>
      <c r="G7" s="72">
        <v>7.2332730560578665E-2</v>
      </c>
      <c r="H7" s="115">
        <v>0.19999999999999996</v>
      </c>
      <c r="J7" s="6"/>
      <c r="K7" s="6"/>
      <c r="L7" s="6"/>
    </row>
    <row r="8" spans="2:12">
      <c r="B8" s="162">
        <v>4</v>
      </c>
      <c r="C8" s="163" t="s">
        <v>92</v>
      </c>
      <c r="D8" s="164">
        <v>38</v>
      </c>
      <c r="E8" s="74">
        <v>9.3366093366093361E-2</v>
      </c>
      <c r="F8" s="164">
        <v>27</v>
      </c>
      <c r="G8" s="74">
        <v>4.8824593128390596E-2</v>
      </c>
      <c r="H8" s="116">
        <v>0.40740740740740744</v>
      </c>
      <c r="J8" s="6"/>
      <c r="K8" s="6"/>
      <c r="L8" s="6"/>
    </row>
    <row r="9" spans="2:12">
      <c r="B9" s="159">
        <v>5</v>
      </c>
      <c r="C9" s="160" t="s">
        <v>72</v>
      </c>
      <c r="D9" s="161">
        <v>26</v>
      </c>
      <c r="E9" s="72">
        <v>6.3882063882063883E-2</v>
      </c>
      <c r="F9" s="161">
        <v>41</v>
      </c>
      <c r="G9" s="72">
        <v>7.4141048824593131E-2</v>
      </c>
      <c r="H9" s="115">
        <v>-0.36585365853658536</v>
      </c>
      <c r="J9" s="6"/>
      <c r="K9" s="6"/>
      <c r="L9" s="6"/>
    </row>
    <row r="10" spans="2:12">
      <c r="B10" s="162">
        <v>6</v>
      </c>
      <c r="C10" s="163" t="s">
        <v>64</v>
      </c>
      <c r="D10" s="164">
        <v>20</v>
      </c>
      <c r="E10" s="74">
        <v>4.9140049140049137E-2</v>
      </c>
      <c r="F10" s="164">
        <v>46</v>
      </c>
      <c r="G10" s="74">
        <v>8.3182640144665462E-2</v>
      </c>
      <c r="H10" s="116">
        <v>-0.56521739130434789</v>
      </c>
      <c r="J10" s="6"/>
      <c r="K10" s="6"/>
      <c r="L10" s="6"/>
    </row>
    <row r="11" spans="2:12">
      <c r="B11" s="159">
        <v>7</v>
      </c>
      <c r="C11" s="160" t="s">
        <v>82</v>
      </c>
      <c r="D11" s="161">
        <v>16</v>
      </c>
      <c r="E11" s="72">
        <v>3.9312039312039311E-2</v>
      </c>
      <c r="F11" s="161">
        <v>34</v>
      </c>
      <c r="G11" s="72">
        <v>6.148282097649186E-2</v>
      </c>
      <c r="H11" s="115">
        <v>-0.52941176470588236</v>
      </c>
      <c r="J11" s="6"/>
      <c r="K11" s="6"/>
      <c r="L11" s="6"/>
    </row>
    <row r="12" spans="2:12">
      <c r="B12" s="162">
        <v>8</v>
      </c>
      <c r="C12" s="163" t="s">
        <v>154</v>
      </c>
      <c r="D12" s="164">
        <v>13</v>
      </c>
      <c r="E12" s="74">
        <v>3.1941031941031942E-2</v>
      </c>
      <c r="F12" s="164">
        <v>14</v>
      </c>
      <c r="G12" s="74">
        <v>2.5316455696202531E-2</v>
      </c>
      <c r="H12" s="116">
        <v>-7.1428571428571397E-2</v>
      </c>
      <c r="J12" s="6"/>
      <c r="K12" s="6"/>
      <c r="L12" s="6"/>
    </row>
    <row r="13" spans="2:12">
      <c r="B13" s="159">
        <v>9</v>
      </c>
      <c r="C13" s="160" t="s">
        <v>114</v>
      </c>
      <c r="D13" s="161">
        <v>11</v>
      </c>
      <c r="E13" s="72">
        <v>2.7027027027027029E-2</v>
      </c>
      <c r="F13" s="161">
        <v>16</v>
      </c>
      <c r="G13" s="72">
        <v>2.8933092224231464E-2</v>
      </c>
      <c r="H13" s="115">
        <v>-0.3125</v>
      </c>
      <c r="J13" s="6"/>
      <c r="K13" s="6"/>
      <c r="L13" s="6"/>
    </row>
    <row r="14" spans="2:12">
      <c r="B14" s="162">
        <v>10</v>
      </c>
      <c r="C14" s="163" t="s">
        <v>155</v>
      </c>
      <c r="D14" s="164">
        <v>9</v>
      </c>
      <c r="E14" s="74">
        <v>2.2113022113022112E-2</v>
      </c>
      <c r="F14" s="164">
        <v>0</v>
      </c>
      <c r="G14" s="74">
        <v>0</v>
      </c>
      <c r="H14" s="116"/>
      <c r="J14" s="6"/>
      <c r="K14" s="6"/>
      <c r="L14" s="6"/>
    </row>
    <row r="15" spans="2:12">
      <c r="B15" s="234" t="s">
        <v>81</v>
      </c>
      <c r="C15" s="234"/>
      <c r="D15" s="89">
        <v>312</v>
      </c>
      <c r="E15" s="90">
        <v>0.76658476658476649</v>
      </c>
      <c r="F15" s="89">
        <v>401</v>
      </c>
      <c r="G15" s="90">
        <v>0.72513562386980113</v>
      </c>
      <c r="H15" s="91">
        <v>-0.22194513715710729</v>
      </c>
    </row>
    <row r="16" spans="2:12">
      <c r="B16" s="234" t="s">
        <v>80</v>
      </c>
      <c r="C16" s="234"/>
      <c r="D16" s="89">
        <v>95</v>
      </c>
      <c r="E16" s="90">
        <v>0.2334152334152334</v>
      </c>
      <c r="F16" s="89">
        <v>152</v>
      </c>
      <c r="G16" s="90">
        <v>0.27486437613019893</v>
      </c>
      <c r="H16" s="91">
        <v>-0.375</v>
      </c>
      <c r="I16" s="117"/>
    </row>
    <row r="17" spans="2:8">
      <c r="B17" s="235" t="s">
        <v>4</v>
      </c>
      <c r="C17" s="235"/>
      <c r="D17" s="165">
        <v>407</v>
      </c>
      <c r="E17" s="92">
        <v>1</v>
      </c>
      <c r="F17" s="165">
        <v>553</v>
      </c>
      <c r="G17" s="92">
        <v>1.0000000000000004</v>
      </c>
      <c r="H17" s="166">
        <v>-0.26401446654611216</v>
      </c>
    </row>
    <row r="18" spans="2:8" ht="12.75" customHeight="1">
      <c r="B18" s="241" t="s">
        <v>65</v>
      </c>
      <c r="C18" s="241"/>
      <c r="D18" s="241"/>
      <c r="E18" s="241"/>
      <c r="F18" s="241"/>
      <c r="G18" s="241"/>
      <c r="H18" s="241"/>
    </row>
    <row r="19" spans="2:8">
      <c r="B19" s="242" t="s">
        <v>39</v>
      </c>
      <c r="C19" s="242"/>
      <c r="D19" s="242"/>
      <c r="E19" s="242"/>
      <c r="F19" s="242"/>
      <c r="G19" s="242"/>
      <c r="H19" s="242"/>
    </row>
    <row r="20" spans="2:8">
      <c r="B20" s="242"/>
      <c r="C20" s="242"/>
      <c r="D20" s="242"/>
      <c r="E20" s="242"/>
      <c r="F20" s="242"/>
      <c r="G20" s="242"/>
      <c r="H20" s="242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16" max="16" width="11.710937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1" t="s">
        <v>141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  <c r="P2" s="13" t="s">
        <v>116</v>
      </c>
    </row>
    <row r="3" spans="2:35" ht="15.75" customHeight="1">
      <c r="B3" s="106" t="s">
        <v>3</v>
      </c>
      <c r="C3" s="177">
        <v>4166</v>
      </c>
      <c r="D3" s="177"/>
      <c r="E3" s="177"/>
      <c r="F3" s="177"/>
      <c r="G3" s="177"/>
      <c r="H3" s="53"/>
      <c r="I3" s="177"/>
      <c r="J3" s="177"/>
      <c r="K3" s="177"/>
      <c r="L3" s="177"/>
      <c r="M3" s="177"/>
      <c r="N3" s="177"/>
      <c r="O3" s="177">
        <v>4166</v>
      </c>
      <c r="P3" s="207">
        <v>0.90722996515679444</v>
      </c>
    </row>
    <row r="4" spans="2:35" ht="15.75" customHeight="1">
      <c r="B4" s="106" t="s">
        <v>2</v>
      </c>
      <c r="C4" s="177">
        <v>426</v>
      </c>
      <c r="D4" s="177"/>
      <c r="E4" s="177"/>
      <c r="F4" s="177"/>
      <c r="G4" s="177"/>
      <c r="H4" s="53"/>
      <c r="I4" s="177"/>
      <c r="J4" s="177"/>
      <c r="K4" s="177"/>
      <c r="L4" s="177"/>
      <c r="M4" s="177"/>
      <c r="N4" s="177"/>
      <c r="O4" s="177">
        <v>426</v>
      </c>
      <c r="P4" s="207">
        <v>9.2770034843205576E-2</v>
      </c>
    </row>
    <row r="5" spans="2:35">
      <c r="B5" s="120" t="s">
        <v>94</v>
      </c>
      <c r="C5" s="178">
        <v>4592</v>
      </c>
      <c r="D5" s="178"/>
      <c r="E5" s="178"/>
      <c r="F5" s="178"/>
      <c r="G5" s="178"/>
      <c r="H5" s="102"/>
      <c r="I5" s="178"/>
      <c r="J5" s="178"/>
      <c r="K5" s="178"/>
      <c r="L5" s="178"/>
      <c r="M5" s="178"/>
      <c r="N5" s="178"/>
      <c r="O5" s="178">
        <v>4592</v>
      </c>
      <c r="P5" s="208">
        <v>1</v>
      </c>
    </row>
    <row r="6" spans="2:35" ht="15.75" customHeight="1">
      <c r="B6" s="121" t="s">
        <v>95</v>
      </c>
      <c r="C6" s="122">
        <v>-3.6912751677852351E-2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135</v>
      </c>
      <c r="C7" s="124">
        <v>-0.22116689280868385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>
        <v>-0.22116689280868385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2" t="s">
        <v>5</v>
      </c>
      <c r="C9" s="238" t="str">
        <f>'R_MP NEW 2026vs2025'!C15:D15</f>
        <v>JANUARY</v>
      </c>
      <c r="D9" s="238"/>
      <c r="E9" s="239" t="s">
        <v>30</v>
      </c>
      <c r="F9" s="240" t="str">
        <f>'R_PTW 2026vs2025'!F9:G9</f>
        <v>JANUARY-JANUARY</v>
      </c>
      <c r="G9" s="240"/>
      <c r="H9" s="239" t="s">
        <v>30</v>
      </c>
      <c r="O9" s="3"/>
    </row>
    <row r="10" spans="2:35" ht="26.25" customHeight="1">
      <c r="B10" s="222"/>
      <c r="C10" s="60">
        <f>'R_MP NEW 2026vs2025'!C16</f>
        <v>2026</v>
      </c>
      <c r="D10" s="60">
        <f>'R_MP NEW 2026vs2025'!D16</f>
        <v>2025</v>
      </c>
      <c r="E10" s="239"/>
      <c r="F10" s="60">
        <f>'R_MP NEW 2026vs2025'!F16</f>
        <v>2026</v>
      </c>
      <c r="G10" s="60">
        <f>'R_MP NEW 2026vs2025'!G16</f>
        <v>2025</v>
      </c>
      <c r="H10" s="239"/>
      <c r="I10" s="4"/>
      <c r="O10" s="3"/>
    </row>
    <row r="11" spans="2:35" ht="18" customHeight="1">
      <c r="B11" s="106" t="s">
        <v>22</v>
      </c>
      <c r="C11" s="125">
        <v>4166</v>
      </c>
      <c r="D11" s="125">
        <v>5209</v>
      </c>
      <c r="E11" s="126">
        <v>-0.20023037051257442</v>
      </c>
      <c r="F11" s="125">
        <v>4166</v>
      </c>
      <c r="G11" s="106">
        <v>5209</v>
      </c>
      <c r="H11" s="126">
        <v>-0.20023037051257442</v>
      </c>
      <c r="I11" s="4"/>
      <c r="O11" s="3"/>
      <c r="AI11" s="8"/>
    </row>
    <row r="12" spans="2:35" ht="18" customHeight="1">
      <c r="B12" s="106" t="s">
        <v>23</v>
      </c>
      <c r="C12" s="125">
        <v>426</v>
      </c>
      <c r="D12" s="125">
        <v>687</v>
      </c>
      <c r="E12" s="126">
        <v>-0.37991266375545851</v>
      </c>
      <c r="F12" s="125">
        <v>426</v>
      </c>
      <c r="G12" s="106">
        <v>687</v>
      </c>
      <c r="H12" s="126">
        <v>-0.37991266375545851</v>
      </c>
      <c r="O12" s="3"/>
      <c r="R12" s="9"/>
      <c r="AI12" s="8"/>
    </row>
    <row r="13" spans="2:35" ht="18" customHeight="1">
      <c r="B13" s="127" t="s">
        <v>4</v>
      </c>
      <c r="C13" s="127">
        <v>4592</v>
      </c>
      <c r="D13" s="127">
        <v>5896</v>
      </c>
      <c r="E13" s="128">
        <v>-0.22116689280868385</v>
      </c>
      <c r="F13" s="127">
        <v>4592</v>
      </c>
      <c r="G13" s="127">
        <v>5896</v>
      </c>
      <c r="H13" s="128">
        <v>-0.22116689280868385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65</v>
      </c>
    </row>
    <row r="37" spans="2:15">
      <c r="B37" s="2" t="s">
        <v>39</v>
      </c>
    </row>
    <row r="42" spans="2:15">
      <c r="B42" s="211" t="s">
        <v>98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5209</v>
      </c>
      <c r="D44" s="177">
        <v>6125</v>
      </c>
      <c r="E44" s="177">
        <v>9958</v>
      </c>
      <c r="F44" s="177">
        <v>11370</v>
      </c>
      <c r="G44" s="177">
        <v>9845</v>
      </c>
      <c r="H44" s="177">
        <v>9692</v>
      </c>
      <c r="I44" s="177">
        <v>10305</v>
      </c>
      <c r="J44" s="177">
        <v>7445</v>
      </c>
      <c r="K44" s="177">
        <v>6877</v>
      </c>
      <c r="L44" s="177">
        <v>5661</v>
      </c>
      <c r="M44" s="177">
        <v>4234</v>
      </c>
      <c r="N44" s="177">
        <v>4323</v>
      </c>
      <c r="O44" s="177">
        <v>91044</v>
      </c>
    </row>
    <row r="45" spans="2:15">
      <c r="B45" s="106" t="s">
        <v>2</v>
      </c>
      <c r="C45" s="177">
        <v>687</v>
      </c>
      <c r="D45" s="177">
        <v>722</v>
      </c>
      <c r="E45" s="177">
        <v>1144</v>
      </c>
      <c r="F45" s="177">
        <v>1315</v>
      </c>
      <c r="G45" s="177">
        <v>1235</v>
      </c>
      <c r="H45" s="177">
        <v>1204</v>
      </c>
      <c r="I45" s="177">
        <v>1352</v>
      </c>
      <c r="J45" s="177">
        <v>1124</v>
      </c>
      <c r="K45" s="177">
        <v>1041</v>
      </c>
      <c r="L45" s="177">
        <v>691</v>
      </c>
      <c r="M45" s="177">
        <v>503</v>
      </c>
      <c r="N45" s="177">
        <v>445</v>
      </c>
      <c r="O45" s="177">
        <v>11463</v>
      </c>
    </row>
    <row r="46" spans="2:15">
      <c r="B46" s="120" t="s">
        <v>94</v>
      </c>
      <c r="C46" s="178">
        <v>5896</v>
      </c>
      <c r="D46" s="178">
        <v>6847</v>
      </c>
      <c r="E46" s="178">
        <v>11102</v>
      </c>
      <c r="F46" s="178">
        <v>12685</v>
      </c>
      <c r="G46" s="178">
        <v>11080</v>
      </c>
      <c r="H46" s="178">
        <v>10896</v>
      </c>
      <c r="I46" s="178">
        <v>11657</v>
      </c>
      <c r="J46" s="178">
        <v>8569</v>
      </c>
      <c r="K46" s="178">
        <v>7918</v>
      </c>
      <c r="L46" s="178">
        <v>6352</v>
      </c>
      <c r="M46" s="178">
        <v>4737</v>
      </c>
      <c r="N46" s="178">
        <v>4768</v>
      </c>
      <c r="O46" s="178">
        <v>102507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="80" zoomScaleNormal="80" workbookViewId="0">
      <selection activeCell="C16" sqref="C16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20" t="s">
        <v>142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1"/>
    </row>
    <row r="3" spans="2:19" ht="21" customHeight="1">
      <c r="B3" s="249" t="s">
        <v>3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101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48"/>
      <c r="S5" s="9"/>
    </row>
    <row r="6" spans="2:19" ht="13.5" customHeight="1">
      <c r="B6" s="131" t="s">
        <v>102</v>
      </c>
      <c r="C6" s="173">
        <v>1250</v>
      </c>
      <c r="D6" s="173">
        <v>2206</v>
      </c>
      <c r="E6" s="173">
        <v>4859</v>
      </c>
      <c r="F6" s="173">
        <v>5457</v>
      </c>
      <c r="G6" s="173">
        <v>5311</v>
      </c>
      <c r="H6" s="173">
        <v>5002</v>
      </c>
      <c r="I6" s="173">
        <v>5333</v>
      </c>
      <c r="J6" s="173">
        <v>3807</v>
      </c>
      <c r="K6" s="173">
        <v>2983</v>
      </c>
      <c r="L6" s="173">
        <v>2051</v>
      </c>
      <c r="M6" s="173">
        <v>1420</v>
      </c>
      <c r="N6" s="173">
        <v>1687</v>
      </c>
      <c r="O6" s="173">
        <v>41366</v>
      </c>
      <c r="P6" s="48"/>
      <c r="S6" s="9"/>
    </row>
    <row r="7" spans="2:19" ht="13.5" customHeight="1">
      <c r="B7" s="131" t="s">
        <v>103</v>
      </c>
      <c r="C7" s="173">
        <v>5209</v>
      </c>
      <c r="D7" s="173">
        <v>6125</v>
      </c>
      <c r="E7" s="173">
        <v>9958</v>
      </c>
      <c r="F7" s="173">
        <v>11370</v>
      </c>
      <c r="G7" s="173">
        <v>9845</v>
      </c>
      <c r="H7" s="173">
        <v>9692</v>
      </c>
      <c r="I7" s="173">
        <v>10305</v>
      </c>
      <c r="J7" s="173">
        <v>7445</v>
      </c>
      <c r="K7" s="173">
        <v>6877</v>
      </c>
      <c r="L7" s="173">
        <v>5661</v>
      </c>
      <c r="M7" s="173">
        <v>4234</v>
      </c>
      <c r="N7" s="173">
        <v>4323</v>
      </c>
      <c r="O7" s="173">
        <v>91044</v>
      </c>
      <c r="P7" s="48"/>
      <c r="S7" s="9"/>
    </row>
    <row r="8" spans="2:19" ht="13.5" customHeight="1">
      <c r="B8" s="132" t="s">
        <v>104</v>
      </c>
      <c r="C8" s="174">
        <v>6459</v>
      </c>
      <c r="D8" s="174">
        <v>8331</v>
      </c>
      <c r="E8" s="174">
        <v>14817</v>
      </c>
      <c r="F8" s="174">
        <v>16827</v>
      </c>
      <c r="G8" s="174">
        <v>15156</v>
      </c>
      <c r="H8" s="174">
        <v>14694</v>
      </c>
      <c r="I8" s="174">
        <v>15638</v>
      </c>
      <c r="J8" s="174">
        <v>11252</v>
      </c>
      <c r="K8" s="174">
        <v>9860</v>
      </c>
      <c r="L8" s="174">
        <v>7712</v>
      </c>
      <c r="M8" s="174">
        <v>5654</v>
      </c>
      <c r="N8" s="174">
        <v>6010</v>
      </c>
      <c r="O8" s="174">
        <v>132410</v>
      </c>
      <c r="P8" s="48"/>
      <c r="S8" s="9"/>
    </row>
    <row r="9" spans="2:19" ht="13.5" customHeight="1">
      <c r="B9" s="130" t="s">
        <v>143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48"/>
      <c r="S9" s="9"/>
    </row>
    <row r="10" spans="2:19">
      <c r="B10" s="133" t="s">
        <v>144</v>
      </c>
      <c r="C10" s="175">
        <v>1803</v>
      </c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>
        <v>1803</v>
      </c>
      <c r="P10" s="48"/>
      <c r="S10" s="9"/>
    </row>
    <row r="11" spans="2:19" s="9" customFormat="1">
      <c r="B11" s="131" t="s">
        <v>145</v>
      </c>
      <c r="C11" s="173">
        <v>4166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>
        <v>4166</v>
      </c>
      <c r="P11" s="51"/>
    </row>
    <row r="12" spans="2:19">
      <c r="B12" s="132" t="s">
        <v>146</v>
      </c>
      <c r="C12" s="174">
        <v>5969</v>
      </c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5969</v>
      </c>
      <c r="P12" s="8"/>
      <c r="S12" s="9"/>
    </row>
    <row r="13" spans="2:19" ht="13.5" customHeight="1">
      <c r="B13" s="133" t="s">
        <v>17</v>
      </c>
      <c r="C13" s="134">
        <v>-7.5863136708468781E-2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>
        <v>-7.5863136708468781E-2</v>
      </c>
      <c r="P13" s="48"/>
      <c r="S13" s="9"/>
    </row>
    <row r="14" spans="2:19">
      <c r="B14" s="133" t="s">
        <v>18</v>
      </c>
      <c r="C14" s="134">
        <v>0.4423999999999999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>
        <v>0.4423999999999999</v>
      </c>
      <c r="P14" s="48"/>
      <c r="S14" s="9"/>
    </row>
    <row r="15" spans="2:19" s="9" customFormat="1">
      <c r="B15" s="133" t="s">
        <v>19</v>
      </c>
      <c r="C15" s="134">
        <v>-0.20023037051257442</v>
      </c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>
        <v>-0.20023037051257442</v>
      </c>
      <c r="P15" s="51"/>
    </row>
    <row r="16" spans="2:19">
      <c r="B16" s="133" t="s">
        <v>20</v>
      </c>
      <c r="C16" s="134">
        <v>0.30206064667448485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>
        <v>0.30206064667448485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9" t="s">
        <v>2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101</v>
      </c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48"/>
      <c r="S20" s="9"/>
    </row>
    <row r="21" spans="2:19">
      <c r="B21" s="131" t="s">
        <v>105</v>
      </c>
      <c r="C21" s="176">
        <v>553</v>
      </c>
      <c r="D21" s="176">
        <v>586</v>
      </c>
      <c r="E21" s="176">
        <v>1274</v>
      </c>
      <c r="F21" s="176">
        <v>1725</v>
      </c>
      <c r="G21" s="176">
        <v>1783</v>
      </c>
      <c r="H21" s="176">
        <v>1862</v>
      </c>
      <c r="I21" s="176">
        <v>1931</v>
      </c>
      <c r="J21" s="176">
        <v>1545</v>
      </c>
      <c r="K21" s="176">
        <v>1322</v>
      </c>
      <c r="L21" s="176">
        <v>1033</v>
      </c>
      <c r="M21" s="176">
        <v>687</v>
      </c>
      <c r="N21" s="176">
        <v>566</v>
      </c>
      <c r="O21" s="173">
        <v>14867</v>
      </c>
      <c r="P21" s="48"/>
      <c r="S21" s="9"/>
    </row>
    <row r="22" spans="2:19">
      <c r="B22" s="131" t="s">
        <v>106</v>
      </c>
      <c r="C22" s="173">
        <v>687</v>
      </c>
      <c r="D22" s="173">
        <v>722</v>
      </c>
      <c r="E22" s="173">
        <v>1144</v>
      </c>
      <c r="F22" s="173">
        <v>1315</v>
      </c>
      <c r="G22" s="173">
        <v>1235</v>
      </c>
      <c r="H22" s="173">
        <v>1204</v>
      </c>
      <c r="I22" s="173">
        <v>1352</v>
      </c>
      <c r="J22" s="173">
        <v>1124</v>
      </c>
      <c r="K22" s="173">
        <v>1041</v>
      </c>
      <c r="L22" s="173">
        <v>691</v>
      </c>
      <c r="M22" s="173">
        <v>503</v>
      </c>
      <c r="N22" s="173">
        <v>445</v>
      </c>
      <c r="O22" s="173">
        <v>11463</v>
      </c>
      <c r="P22" s="48"/>
      <c r="S22" s="9"/>
    </row>
    <row r="23" spans="2:19">
      <c r="B23" s="132" t="s">
        <v>107</v>
      </c>
      <c r="C23" s="174">
        <v>1240</v>
      </c>
      <c r="D23" s="174">
        <v>1308</v>
      </c>
      <c r="E23" s="174">
        <v>2418</v>
      </c>
      <c r="F23" s="174">
        <v>3040</v>
      </c>
      <c r="G23" s="174">
        <v>3018</v>
      </c>
      <c r="H23" s="174">
        <v>3066</v>
      </c>
      <c r="I23" s="174">
        <v>3283</v>
      </c>
      <c r="J23" s="174">
        <v>2669</v>
      </c>
      <c r="K23" s="174">
        <v>2363</v>
      </c>
      <c r="L23" s="174">
        <v>1724</v>
      </c>
      <c r="M23" s="174">
        <v>1190</v>
      </c>
      <c r="N23" s="174">
        <v>1011</v>
      </c>
      <c r="O23" s="174">
        <v>26330</v>
      </c>
      <c r="P23" s="48"/>
      <c r="S23" s="9"/>
    </row>
    <row r="24" spans="2:19">
      <c r="B24" s="135" t="s">
        <v>143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48"/>
      <c r="S24" s="9"/>
    </row>
    <row r="25" spans="2:19">
      <c r="B25" s="133" t="s">
        <v>147</v>
      </c>
      <c r="C25" s="175">
        <v>407</v>
      </c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>
        <v>407</v>
      </c>
      <c r="P25" s="48"/>
      <c r="S25" s="9"/>
    </row>
    <row r="26" spans="2:19" s="9" customFormat="1">
      <c r="B26" s="131" t="s">
        <v>148</v>
      </c>
      <c r="C26" s="173">
        <v>426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426</v>
      </c>
      <c r="P26" s="51"/>
    </row>
    <row r="27" spans="2:19">
      <c r="B27" s="132" t="s">
        <v>149</v>
      </c>
      <c r="C27" s="174">
        <v>833</v>
      </c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>
        <v>833</v>
      </c>
      <c r="P27" s="8"/>
    </row>
    <row r="28" spans="2:19">
      <c r="B28" s="133" t="s">
        <v>17</v>
      </c>
      <c r="C28" s="134">
        <v>-0.32822580645161292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>
        <v>-0.32822580645161292</v>
      </c>
      <c r="P28" s="48"/>
      <c r="S28" s="9"/>
    </row>
    <row r="29" spans="2:19">
      <c r="B29" s="133" t="s">
        <v>18</v>
      </c>
      <c r="C29" s="134">
        <v>-0.26401446654611216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>
        <v>-0.26401446654611216</v>
      </c>
      <c r="P29" s="48"/>
      <c r="S29" s="9"/>
    </row>
    <row r="30" spans="2:19" s="9" customFormat="1">
      <c r="B30" s="133" t="s">
        <v>19</v>
      </c>
      <c r="C30" s="134">
        <v>-0.37991266375545851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>
        <v>-0.37991266375545851</v>
      </c>
      <c r="P30" s="51"/>
    </row>
    <row r="31" spans="2:19">
      <c r="B31" s="133" t="s">
        <v>21</v>
      </c>
      <c r="C31" s="134">
        <v>0.48859543817527012</v>
      </c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>
        <v>0.48859543817527012</v>
      </c>
      <c r="P31" s="8"/>
    </row>
    <row r="34" spans="2:8" ht="23.25" customHeight="1">
      <c r="B34" s="246" t="s">
        <v>3</v>
      </c>
      <c r="C34" s="214" t="s">
        <v>150</v>
      </c>
      <c r="D34" s="214"/>
      <c r="E34" s="215" t="s">
        <v>30</v>
      </c>
      <c r="F34" s="216" t="s">
        <v>151</v>
      </c>
      <c r="G34" s="216"/>
      <c r="H34" s="215" t="s">
        <v>30</v>
      </c>
    </row>
    <row r="35" spans="2:8" ht="23.25" customHeight="1">
      <c r="B35" s="247"/>
      <c r="C35" s="27">
        <v>2026</v>
      </c>
      <c r="D35" s="27">
        <v>2025</v>
      </c>
      <c r="E35" s="215"/>
      <c r="F35" s="27">
        <v>2026</v>
      </c>
      <c r="G35" s="27">
        <v>2025</v>
      </c>
      <c r="H35" s="215"/>
    </row>
    <row r="36" spans="2:8">
      <c r="B36" s="136" t="s">
        <v>36</v>
      </c>
      <c r="C36" s="137">
        <v>1803</v>
      </c>
      <c r="D36" s="137">
        <v>1250</v>
      </c>
      <c r="E36" s="138">
        <v>0.4423999999999999</v>
      </c>
      <c r="F36" s="137">
        <v>1803</v>
      </c>
      <c r="G36" s="137">
        <v>1250</v>
      </c>
      <c r="H36" s="138">
        <v>0.4423999999999999</v>
      </c>
    </row>
    <row r="37" spans="2:8">
      <c r="B37" s="139" t="s">
        <v>37</v>
      </c>
      <c r="C37" s="140">
        <v>4166</v>
      </c>
      <c r="D37" s="140">
        <v>5209</v>
      </c>
      <c r="E37" s="141">
        <v>-0.20023037051257442</v>
      </c>
      <c r="F37" s="140">
        <v>4166</v>
      </c>
      <c r="G37" s="140">
        <v>5209</v>
      </c>
      <c r="H37" s="141">
        <v>-0.20023037051257442</v>
      </c>
    </row>
    <row r="38" spans="2:8">
      <c r="B38" s="127" t="s">
        <v>4</v>
      </c>
      <c r="C38" s="142">
        <v>5969</v>
      </c>
      <c r="D38" s="142">
        <v>6459</v>
      </c>
      <c r="E38" s="128">
        <v>-7.5863136708468781E-2</v>
      </c>
      <c r="F38" s="142">
        <v>5969</v>
      </c>
      <c r="G38" s="142">
        <v>6459</v>
      </c>
      <c r="H38" s="128">
        <v>-7.5863136708468781E-2</v>
      </c>
    </row>
    <row r="41" spans="2:8" ht="20.25" customHeight="1">
      <c r="B41" s="222" t="s">
        <v>2</v>
      </c>
      <c r="C41" s="214" t="str">
        <f>C34</f>
        <v>JANUARY</v>
      </c>
      <c r="D41" s="214"/>
      <c r="E41" s="215" t="s">
        <v>30</v>
      </c>
      <c r="F41" s="216" t="str">
        <f>F34</f>
        <v>JANUARY-JANUARY</v>
      </c>
      <c r="G41" s="216"/>
      <c r="H41" s="215" t="s">
        <v>30</v>
      </c>
    </row>
    <row r="42" spans="2:8" ht="20.25" customHeight="1">
      <c r="B42" s="222"/>
      <c r="C42" s="27">
        <v>2026</v>
      </c>
      <c r="D42" s="27">
        <v>2025</v>
      </c>
      <c r="E42" s="215"/>
      <c r="F42" s="27">
        <v>2026</v>
      </c>
      <c r="G42" s="27">
        <v>2025</v>
      </c>
      <c r="H42" s="215"/>
    </row>
    <row r="43" spans="2:8" ht="16.5" customHeight="1">
      <c r="B43" s="143" t="s">
        <v>36</v>
      </c>
      <c r="C43" s="137">
        <v>407</v>
      </c>
      <c r="D43" s="137">
        <v>553</v>
      </c>
      <c r="E43" s="138">
        <v>-0.26401446654611216</v>
      </c>
      <c r="F43" s="137">
        <v>407</v>
      </c>
      <c r="G43" s="137">
        <v>553</v>
      </c>
      <c r="H43" s="138">
        <v>-0.26401446654611216</v>
      </c>
    </row>
    <row r="44" spans="2:8" ht="16.5" customHeight="1">
      <c r="B44" s="144" t="s">
        <v>37</v>
      </c>
      <c r="C44" s="140">
        <v>426</v>
      </c>
      <c r="D44" s="140">
        <v>687</v>
      </c>
      <c r="E44" s="141">
        <v>-0.37991266375545851</v>
      </c>
      <c r="F44" s="140">
        <v>426</v>
      </c>
      <c r="G44" s="140">
        <v>687</v>
      </c>
      <c r="H44" s="141">
        <v>-0.37991266375545851</v>
      </c>
    </row>
    <row r="45" spans="2:8" ht="16.5" customHeight="1">
      <c r="B45" s="100" t="s">
        <v>4</v>
      </c>
      <c r="C45" s="142">
        <v>833</v>
      </c>
      <c r="D45" s="142">
        <v>1240</v>
      </c>
      <c r="E45" s="128">
        <v>-0.32822580645161292</v>
      </c>
      <c r="F45" s="142">
        <v>833</v>
      </c>
      <c r="G45" s="142">
        <v>1240</v>
      </c>
      <c r="H45" s="128">
        <v>-0.32822580645161292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5"/>
      <c r="C52" s="245"/>
      <c r="D52" s="245"/>
      <c r="E52" s="245"/>
      <c r="F52" s="245"/>
      <c r="G52" s="245"/>
      <c r="H52" s="245"/>
      <c r="I52" s="245"/>
      <c r="J52" s="245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2:O2"/>
    <mergeCell ref="C24:O24"/>
    <mergeCell ref="B3:O3"/>
    <mergeCell ref="C5:O5"/>
    <mergeCell ref="B18:O18"/>
    <mergeCell ref="C20:O20"/>
    <mergeCell ref="C9:O9"/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2026vs2025</vt:lpstr>
      <vt:lpstr>R_PTW NEW 2026vs2025</vt:lpstr>
      <vt:lpstr>R_MC NEW 2026vs2025</vt:lpstr>
      <vt:lpstr>R_MC 2026 rankings</vt:lpstr>
      <vt:lpstr>R_MP NEW 2026vs2025</vt:lpstr>
      <vt:lpstr>R_MP_2026 ranking</vt:lpstr>
      <vt:lpstr>R_PTW USED 2026vs2025</vt:lpstr>
      <vt:lpstr>R_MC&amp;MP structure 2026</vt:lpstr>
      <vt:lpstr>'R_MC 2026 rankings'!Obszar_wydruku</vt:lpstr>
      <vt:lpstr>'R_MC NEW 2026vs2025'!Obszar_wydruku</vt:lpstr>
      <vt:lpstr>'R_MC&amp;MP structure 2026'!Obszar_wydruku</vt:lpstr>
      <vt:lpstr>'R_MP NEW 2026vs2025'!Obszar_wydruku</vt:lpstr>
      <vt:lpstr>'R_MP_2026 ranking'!Obszar_wydruku</vt:lpstr>
      <vt:lpstr>'R_PTW 2026vs2025'!Obszar_wydruku</vt:lpstr>
      <vt:lpstr>'R_PTW NEW 2026vs2025'!Obszar_wydruku</vt:lpstr>
      <vt:lpstr>'R_PTW USED 2026vs2025'!Obszar_wydruku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2026-02-09T10:05:16Z</dcterms:modified>
</cp:coreProperties>
</file>